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CD165A52-1A94-A14A-AC4A-B5BCDB7FDB86}" xr6:coauthVersionLast="47" xr6:coauthVersionMax="47" xr10:uidLastSave="{00000000-0000-0000-0000-000000000000}"/>
  <bookViews>
    <workbookView xWindow="0" yWindow="500" windowWidth="38400" windowHeight="19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L10" i="1"/>
  <c r="AY8" i="1"/>
  <c r="AV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AD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<sst xmlns="http://schemas.openxmlformats.org/spreadsheetml/2006/main" count="336" uniqueCount="45">
  <si>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</si>
  <si>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</si>
  <si>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</si>
  <si>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</si>
  <si>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</si>
  <si>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</si>
  <si>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</si>
  <si>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</si>
  <si>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</si>
  <si>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</si>
  <si>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</si>
  <si>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</si>
  <si>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</si>
  <si>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</si>
  <si>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</si>
  <si>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</si>
  <si>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</si>
  <si>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</si>
  <si>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</si>
  <si>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</si>
  <si>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</si>
  <si>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</si>
  <si>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</si>
  <si>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</si>
  <si>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</si>
  <si>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</si>
  <si>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</si>
  <si>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</si>
  <si>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</si>
  <si>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</si>
  <si>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</si>
  <si>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</si>
  <si>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CRP</t>
  </si>
  <si>
    <t>mg/l</t>
  </si>
  <si>
    <t>Level 1    low</t>
  </si>
  <si>
    <t>Level 2       high</t>
  </si>
  <si>
    <t xml:space="preserve">Gerät:                        </t>
  </si>
  <si>
    <t xml:space="preserve">Zybio Z3 CRP     </t>
  </si>
  <si>
    <t xml:space="preserve">Kontrolle: </t>
  </si>
  <si>
    <t>Zybio CRP</t>
  </si>
  <si>
    <t xml:space="preserve">Lot: </t>
  </si>
  <si>
    <t xml:space="preserve">Verfall: </t>
  </si>
  <si>
    <t>Target / Limits</t>
  </si>
  <si>
    <t>Targets: 8.5      Limits 1.7</t>
  </si>
  <si>
    <t>Targets: 48.3      Limits 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</si>
</sst>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2" fillId="0" borderId="23" xfId="0" quotePrefix="1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2" fontId="20" fillId="0" borderId="40" xfId="0" quotePrefix="1" applyNumberFormat="1" applyFont="1" applyBorder="1" applyAlignment="1">
      <alignment horizontal="right" vertical="center"/>
    </xf>
    <xf numFmtId="2" fontId="20" fillId="0" borderId="2" xfId="0" quotePrefix="1" applyNumberFormat="1" applyFont="1" applyBorder="1" applyAlignment="1">
      <alignment horizontal="right" vertical="center"/>
    </xf>
    <xf numFmtId="2" fontId="20" fillId="0" borderId="39" xfId="0" quotePrefix="1" applyNumberFormat="1" applyFont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right"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0" fontId="20" fillId="0" borderId="39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0" fontId="20" fillId="0" borderId="2" xfId="1" applyNumberFormat="1" applyFont="1" applyBorder="1" applyAlignment="1" applyProtection="1">
      <alignment horizontal="right" vertical="center"/>
    </xf>
    <xf numFmtId="10" fontId="20" fillId="0" borderId="22" xfId="1" applyNumberFormat="1" applyFont="1" applyBorder="1" applyAlignment="1" applyProtection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4" fontId="16" fillId="2" borderId="0" xfId="0" applyNumberFormat="1" applyFont="1" applyFill="1" applyAlignment="1">
      <alignment horizontal="left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1-42E4-BE8A-2F28D4DCA7A5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1-42E4-BE8A-2F28D4DCA7A5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1-42E4-BE8A-2F28D4DCA7A5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91-42E4-BE8A-2F28D4DCA7A5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1-42E4-BE8A-2F28D4DCA7A5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1-42E4-BE8A-2F28D4DCA7A5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1-42E4-BE8A-2F28D4DCA7A5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1-42E4-BE8A-2F28D4DC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30080"/>
        <c:axId val="158355840"/>
      </c:scatterChart>
      <c:valAx>
        <c:axId val="15803008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55840"/>
        <c:crossesAt val="0"/>
        <c:crossBetween val="midCat"/>
        <c:majorUnit val="1"/>
      </c:valAx>
      <c:valAx>
        <c:axId val="1583558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0300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D-4532-86E9-72306D247368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AD-4532-86E9-72306D247368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D-4532-86E9-72306D247368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AD-4532-86E9-72306D247368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AD-4532-86E9-72306D247368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AD-4532-86E9-72306D247368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AD-4532-86E9-72306D247368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AD-4532-86E9-72306D24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93472"/>
        <c:axId val="158395392"/>
      </c:scatterChart>
      <c:valAx>
        <c:axId val="1583934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95392"/>
        <c:crossesAt val="0"/>
        <c:crossBetween val="midCat"/>
        <c:majorUnit val="1"/>
      </c:valAx>
      <c:valAx>
        <c:axId val="1583953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3934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E-428D-9611-3701886EFE0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1E-428D-9611-3701886EFE0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1E-428D-9611-3701886EFE0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1E-428D-9611-3701886EFE0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1E-428D-9611-3701886EFE0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1E-428D-9611-3701886EFE0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1E-428D-9611-3701886EFE0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1E-428D-9611-3701886E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92672"/>
        <c:axId val="164894592"/>
      </c:scatterChart>
      <c:valAx>
        <c:axId val="1648926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4894592"/>
        <c:crossesAt val="0"/>
        <c:crossBetween val="midCat"/>
        <c:majorUnit val="1"/>
      </c:valAx>
      <c:valAx>
        <c:axId val="1648945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48926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42</xdr:col>
      <xdr:colOff>55216</xdr:colOff>
      <xdr:row>0</xdr:row>
      <xdr:rowOff>33130</xdr:rowOff>
    </xdr:from>
    <xdr:to>
      <xdr:col>53</xdr:col>
      <xdr:colOff>19325</xdr:colOff>
      <xdr:row>3</xdr:row>
      <xdr:rowOff>104689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21599A-1C61-BEBF-0FD0-9A847B032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37390" y="33130"/>
          <a:ext cx="2029239" cy="84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showGridLines="0" tabSelected="1" zoomScale="115" zoomScaleNormal="115" workbookViewId="0">
      <selection activeCell="BD9" sqref="BD9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64" t="s">
        <v>36</v>
      </c>
      <c r="B1" s="64"/>
      <c r="C1" s="64" t="s">
        <v>37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43"/>
      <c r="AN1" s="43"/>
      <c r="AO1" s="43"/>
      <c r="AP1" s="43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43"/>
      <c r="AN2" s="43"/>
      <c r="AO2" s="43"/>
      <c r="AP2" s="43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81" t="s">
        <v>38</v>
      </c>
      <c r="B3" s="81"/>
      <c r="C3" s="82" t="s">
        <v>39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5"/>
      <c r="S3" s="45" t="s">
        <v>40</v>
      </c>
      <c r="T3" s="82">
        <v>230603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1" t="s">
        <v>41</v>
      </c>
      <c r="AG3" s="81"/>
      <c r="AH3" s="81"/>
      <c r="AI3" s="81"/>
      <c r="AJ3" s="81"/>
      <c r="AK3" s="96">
        <v>45454</v>
      </c>
      <c r="AL3" s="96"/>
      <c r="AM3" s="46"/>
      <c r="AN3" s="44"/>
      <c r="AO3" s="44"/>
      <c r="AP3" s="44"/>
      <c r="AQ3" s="42"/>
      <c r="AR3" s="42"/>
      <c r="AS3" s="42"/>
      <c r="AT3" s="42"/>
      <c r="AU3" s="42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86" t="s">
        <v>32</v>
      </c>
      <c r="B5" s="87"/>
      <c r="C5" s="18"/>
      <c r="D5" s="69" t="s">
        <v>0</v>
      </c>
      <c r="E5" s="70"/>
      <c r="F5" s="70"/>
      <c r="G5" s="70"/>
      <c r="H5" s="70"/>
      <c r="I5" s="70"/>
      <c r="J5" s="70"/>
      <c r="K5" s="70"/>
      <c r="L5" s="70"/>
      <c r="M5" s="85"/>
      <c r="N5" s="83">
        <v>0.21</v>
      </c>
      <c r="O5" s="83"/>
      <c r="P5" s="83"/>
      <c r="Q5" s="84"/>
      <c r="R5" s="19"/>
      <c r="S5" s="86" t="s">
        <v>32</v>
      </c>
      <c r="T5" s="87"/>
      <c r="U5" s="18"/>
      <c r="V5" s="69" t="s">
        <v>0</v>
      </c>
      <c r="W5" s="70"/>
      <c r="X5" s="70"/>
      <c r="Y5" s="70"/>
      <c r="Z5" s="70"/>
      <c r="AA5" s="70"/>
      <c r="AB5" s="70"/>
      <c r="AC5" s="70"/>
      <c r="AD5" s="70"/>
      <c r="AE5" s="85"/>
      <c r="AF5" s="83">
        <v>0.21</v>
      </c>
      <c r="AG5" s="83"/>
      <c r="AH5" s="83"/>
      <c r="AI5" s="84"/>
      <c r="AJ5" s="50"/>
      <c r="AK5" s="86" t="s">
        <v>12</v>
      </c>
      <c r="AL5" s="87"/>
      <c r="AM5" s="18"/>
      <c r="AN5" s="69" t="s">
        <v>0</v>
      </c>
      <c r="AO5" s="70"/>
      <c r="AP5" s="70"/>
      <c r="AQ5" s="70"/>
      <c r="AR5" s="70"/>
      <c r="AS5" s="70"/>
      <c r="AT5" s="70"/>
      <c r="AU5" s="70"/>
      <c r="AV5" s="70"/>
      <c r="AW5" s="85"/>
      <c r="AX5" s="83"/>
      <c r="AY5" s="83"/>
      <c r="AZ5" s="83"/>
      <c r="BA5" s="84"/>
    </row>
    <row r="6" spans="1:53" ht="12.75" customHeight="1" x14ac:dyDescent="0.15">
      <c r="A6" s="88"/>
      <c r="B6" s="89"/>
      <c r="C6" s="18"/>
      <c r="D6" s="69" t="s">
        <v>11</v>
      </c>
      <c r="E6" s="70"/>
      <c r="F6" s="70"/>
      <c r="G6" s="70"/>
      <c r="H6" s="70"/>
      <c r="I6" s="70"/>
      <c r="J6" s="70"/>
      <c r="K6" s="70"/>
      <c r="L6" s="70"/>
      <c r="M6" s="85"/>
      <c r="N6" s="90">
        <v>0.2</v>
      </c>
      <c r="O6" s="90"/>
      <c r="P6" s="90"/>
      <c r="Q6" s="91"/>
      <c r="R6" s="19"/>
      <c r="S6" s="88"/>
      <c r="T6" s="89"/>
      <c r="U6" s="18"/>
      <c r="V6" s="69" t="s">
        <v>11</v>
      </c>
      <c r="W6" s="70"/>
      <c r="X6" s="70"/>
      <c r="Y6" s="70"/>
      <c r="Z6" s="70"/>
      <c r="AA6" s="70"/>
      <c r="AB6" s="70"/>
      <c r="AC6" s="70"/>
      <c r="AD6" s="70"/>
      <c r="AE6" s="85"/>
      <c r="AF6" s="83">
        <v>0.1988</v>
      </c>
      <c r="AG6" s="83"/>
      <c r="AH6" s="83"/>
      <c r="AI6" s="84"/>
      <c r="AJ6" s="50"/>
      <c r="AK6" s="88"/>
      <c r="AL6" s="89"/>
      <c r="AM6" s="18"/>
      <c r="AN6" s="69" t="s">
        <v>11</v>
      </c>
      <c r="AO6" s="70"/>
      <c r="AP6" s="70"/>
      <c r="AQ6" s="70"/>
      <c r="AR6" s="70"/>
      <c r="AS6" s="70"/>
      <c r="AT6" s="70"/>
      <c r="AU6" s="70"/>
      <c r="AV6" s="70"/>
      <c r="AW6" s="85"/>
      <c r="AX6" s="83"/>
      <c r="AY6" s="83"/>
      <c r="AZ6" s="83"/>
      <c r="BA6" s="84"/>
    </row>
    <row r="7" spans="1:53" ht="12.75" customHeight="1" x14ac:dyDescent="0.15">
      <c r="A7" s="74" t="s">
        <v>34</v>
      </c>
      <c r="B7" s="75"/>
      <c r="C7" s="18"/>
      <c r="D7" s="69" t="s">
        <v>1</v>
      </c>
      <c r="E7" s="70"/>
      <c r="F7" s="70"/>
      <c r="G7" s="70"/>
      <c r="H7" s="70"/>
      <c r="I7" s="70"/>
      <c r="J7" s="70"/>
      <c r="K7" s="70"/>
      <c r="L7" s="78">
        <v>8.5</v>
      </c>
      <c r="M7" s="79"/>
      <c r="N7" s="80"/>
      <c r="O7" s="76" t="s">
        <v>33</v>
      </c>
      <c r="P7" s="76"/>
      <c r="Q7" s="77"/>
      <c r="R7" s="19"/>
      <c r="S7" s="74" t="s">
        <v>35</v>
      </c>
      <c r="T7" s="75"/>
      <c r="U7" s="18"/>
      <c r="V7" s="69" t="s">
        <v>1</v>
      </c>
      <c r="W7" s="70"/>
      <c r="X7" s="70"/>
      <c r="Y7" s="70"/>
      <c r="Z7" s="70"/>
      <c r="AA7" s="70"/>
      <c r="AB7" s="70"/>
      <c r="AC7" s="70"/>
      <c r="AD7" s="78">
        <v>48.3</v>
      </c>
      <c r="AE7" s="79"/>
      <c r="AF7" s="80"/>
      <c r="AG7" s="76" t="s">
        <v>33</v>
      </c>
      <c r="AH7" s="76"/>
      <c r="AI7" s="77"/>
      <c r="AJ7" s="50"/>
      <c r="AK7" s="92" t="s">
        <v>13</v>
      </c>
      <c r="AL7" s="93"/>
      <c r="AM7" s="18"/>
      <c r="AN7" s="69" t="s">
        <v>1</v>
      </c>
      <c r="AO7" s="70"/>
      <c r="AP7" s="70"/>
      <c r="AQ7" s="70"/>
      <c r="AR7" s="70"/>
      <c r="AS7" s="70"/>
      <c r="AT7" s="70"/>
      <c r="AU7" s="70"/>
      <c r="AV7" s="78"/>
      <c r="AW7" s="79"/>
      <c r="AX7" s="80"/>
      <c r="AY7" s="76" t="s">
        <v>3</v>
      </c>
      <c r="AZ7" s="76"/>
      <c r="BA7" s="77"/>
    </row>
    <row r="8" spans="1:53" ht="12.75" customHeight="1" x14ac:dyDescent="0.15">
      <c r="A8" s="67" t="s">
        <v>43</v>
      </c>
      <c r="B8" s="68"/>
      <c r="C8" s="18"/>
      <c r="D8" s="69" t="s">
        <v>2</v>
      </c>
      <c r="E8" s="70"/>
      <c r="F8" s="70"/>
      <c r="G8" s="70"/>
      <c r="H8" s="70"/>
      <c r="I8" s="70"/>
      <c r="J8" s="70"/>
      <c r="K8" s="70"/>
      <c r="L8" s="71">
        <v>0.55000000000000004</v>
      </c>
      <c r="M8" s="72"/>
      <c r="N8" s="73"/>
      <c r="O8" s="65" t="str">
        <f>$O$7</f>
        <v>mg/l</v>
      </c>
      <c r="P8" s="65"/>
      <c r="Q8" s="66"/>
      <c r="R8" s="19"/>
      <c r="S8" s="67" t="s">
        <v>44</v>
      </c>
      <c r="T8" s="68"/>
      <c r="U8" s="18"/>
      <c r="V8" s="69" t="s">
        <v>2</v>
      </c>
      <c r="W8" s="70"/>
      <c r="X8" s="70"/>
      <c r="Y8" s="70"/>
      <c r="Z8" s="70"/>
      <c r="AA8" s="70"/>
      <c r="AB8" s="70"/>
      <c r="AC8" s="70"/>
      <c r="AD8" s="71">
        <f>ROUNDDOWN(AD7*IF(MIN(AF5,AF6)=0,MAX(AF5,AF6),MIN(AF5,AF6))/3,3)</f>
        <v>3.2</v>
      </c>
      <c r="AE8" s="72"/>
      <c r="AF8" s="73"/>
      <c r="AG8" s="65" t="str">
        <f>$AG$7</f>
        <v>mg/l</v>
      </c>
      <c r="AH8" s="65"/>
      <c r="AI8" s="66"/>
      <c r="AJ8" s="50"/>
      <c r="AK8" s="94" t="s">
        <v>42</v>
      </c>
      <c r="AL8" s="95"/>
      <c r="AM8" s="18"/>
      <c r="AN8" s="69" t="s">
        <v>2</v>
      </c>
      <c r="AO8" s="70"/>
      <c r="AP8" s="70"/>
      <c r="AQ8" s="70"/>
      <c r="AR8" s="70"/>
      <c r="AS8" s="70"/>
      <c r="AT8" s="70"/>
      <c r="AU8" s="70"/>
      <c r="AV8" s="71">
        <f>ROUNDDOWN(AV7*IF(MIN(AX5,AX6)=0,MAX(AX5,AX6),MIN(AX5,AX6))/3,3)</f>
        <v>0</v>
      </c>
      <c r="AW8" s="72"/>
      <c r="AX8" s="73"/>
      <c r="AY8" s="65" t="str">
        <f>$AY$7</f>
        <v>Einheit</v>
      </c>
      <c r="AZ8" s="65"/>
      <c r="BA8" s="66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4" t="s">
        <v>3</v>
      </c>
      <c r="B10" s="55" t="str">
        <f>$O$7</f>
        <v>mg/l</v>
      </c>
      <c r="C10" s="49"/>
      <c r="D10" s="59" t="s">
        <v>4</v>
      </c>
      <c r="E10" s="60"/>
      <c r="F10" s="59" t="s">
        <v>5</v>
      </c>
      <c r="G10" s="60"/>
      <c r="H10" s="59" t="s">
        <v>6</v>
      </c>
      <c r="I10" s="60"/>
      <c r="J10" s="61" t="s">
        <v>7</v>
      </c>
      <c r="K10" s="60"/>
      <c r="L10" s="61" t="s">
        <v>8</v>
      </c>
      <c r="M10" s="63"/>
      <c r="N10" s="59" t="s">
        <v>9</v>
      </c>
      <c r="O10" s="63"/>
      <c r="P10" s="62" t="s">
        <v>10</v>
      </c>
      <c r="Q10" s="63"/>
      <c r="R10" s="23"/>
      <c r="S10" s="54" t="s">
        <v>3</v>
      </c>
      <c r="T10" s="55" t="str">
        <f>$AG$7</f>
        <v>mg/l</v>
      </c>
      <c r="U10" s="49"/>
      <c r="V10" s="59" t="s">
        <v>4</v>
      </c>
      <c r="W10" s="60"/>
      <c r="X10" s="59" t="s">
        <v>5</v>
      </c>
      <c r="Y10" s="60"/>
      <c r="Z10" s="59" t="s">
        <v>6</v>
      </c>
      <c r="AA10" s="60"/>
      <c r="AB10" s="61" t="s">
        <v>7</v>
      </c>
      <c r="AC10" s="60"/>
      <c r="AD10" s="61" t="s">
        <v>8</v>
      </c>
      <c r="AE10" s="63"/>
      <c r="AF10" s="59" t="s">
        <v>9</v>
      </c>
      <c r="AG10" s="63"/>
      <c r="AH10" s="62" t="s">
        <v>10</v>
      </c>
      <c r="AI10" s="63"/>
      <c r="AJ10" s="50"/>
      <c r="AK10" s="54" t="s">
        <v>3</v>
      </c>
      <c r="AL10" s="55" t="str">
        <f>$AY$7</f>
        <v>Einheit</v>
      </c>
      <c r="AM10" s="49"/>
      <c r="AN10" s="59" t="s">
        <v>4</v>
      </c>
      <c r="AO10" s="60"/>
      <c r="AP10" s="59" t="s">
        <v>5</v>
      </c>
      <c r="AQ10" s="60"/>
      <c r="AR10" s="59" t="s">
        <v>6</v>
      </c>
      <c r="AS10" s="60"/>
      <c r="AT10" s="61" t="s">
        <v>7</v>
      </c>
      <c r="AU10" s="60"/>
      <c r="AV10" s="61" t="s">
        <v>8</v>
      </c>
      <c r="AW10" s="63"/>
      <c r="AX10" s="59" t="s">
        <v>9</v>
      </c>
      <c r="AY10" s="63"/>
      <c r="AZ10" s="62" t="s">
        <v>10</v>
      </c>
      <c r="BA10" s="63"/>
    </row>
    <row r="11" spans="1:53" s="24" customFormat="1" x14ac:dyDescent="0.15">
      <c r="A11" s="47" t="s">
        <v>14</v>
      </c>
      <c r="B11" s="48" t="s">
        <v>31</v>
      </c>
      <c r="C11" s="49"/>
      <c r="D11" s="56">
        <f>ROUNDUP(L7-3*L7*IF(MIN(N5,N6)=0,MAX(N5,N6),MIN(N5,N6))/3,2)</f>
        <v>6.8</v>
      </c>
      <c r="E11" s="57"/>
      <c r="F11" s="58">
        <f>ROUNDUP(L7-2*L7*IF(MIN(N5,N6)=0,MAX(N5,N6),MIN(N5,N6))/3,2)</f>
        <v>7.37</v>
      </c>
      <c r="G11" s="57"/>
      <c r="H11" s="58">
        <f>ROUNDUP(L7-1*L7*IF(MIN(N5,N6)=0,MAX(N5,N6),MIN(N5,N6))/3,2)</f>
        <v>7.9399999999999995</v>
      </c>
      <c r="I11" s="57"/>
      <c r="J11" s="56">
        <f>L7</f>
        <v>8.5</v>
      </c>
      <c r="K11" s="57"/>
      <c r="L11" s="58">
        <f>ROUNDDOWN(L7+1*L7*IF(MIN(N5,N6)=0,MAX(N5,N6),MIN(N5,N6))/3,2)</f>
        <v>9.06</v>
      </c>
      <c r="M11" s="57"/>
      <c r="N11" s="58">
        <f>ROUNDDOWN(L7+2*L7*IF(MIN(N5,N6)=0,MAX(N5,N6),MIN(N5,N6))/3,2)</f>
        <v>9.6300000000000008</v>
      </c>
      <c r="O11" s="57"/>
      <c r="P11" s="58">
        <f>ROUNDDOWN(L7+3*L7*IF(MIN(N5,N6)=0,MAX(N5,N6),MIN(N5,N6))/3,2)</f>
        <v>10.199999999999999</v>
      </c>
      <c r="Q11" s="57"/>
      <c r="R11" s="51"/>
      <c r="S11" s="47" t="s">
        <v>14</v>
      </c>
      <c r="T11" s="48" t="s">
        <v>31</v>
      </c>
      <c r="U11" s="49"/>
      <c r="V11" s="56">
        <f>ROUNDUP(AD7-3*AD7*IF(MIN(AF5,AF6)=0,MAX(AF5,AF6),MIN(AF5,AF6))/3,2)</f>
        <v>38.699999999999996</v>
      </c>
      <c r="W11" s="57"/>
      <c r="X11" s="58">
        <f>ROUNDUP(AD7-2*AD7*IF(MIN(AF5,AF6)=0,MAX(AF5,AF6),MIN(AF5,AF6))/3,2)</f>
        <v>41.9</v>
      </c>
      <c r="Y11" s="57"/>
      <c r="Z11" s="58">
        <f>ROUNDUP(AD7-1*AD7*IF(MIN(AF5,AF6)=0,MAX(AF5,AF6),MIN(AF5,AF6))/3,2)</f>
        <v>45.1</v>
      </c>
      <c r="AA11" s="57"/>
      <c r="AB11" s="56">
        <f>AD7</f>
        <v>48.3</v>
      </c>
      <c r="AC11" s="57"/>
      <c r="AD11" s="58">
        <f>ROUNDDOWN(AD7+1*AD7*IF(MIN(AF5,AF6)=0,MAX(AF5,AF6),MIN(AF5,AF6))/3,2)</f>
        <v>51.5</v>
      </c>
      <c r="AE11" s="57"/>
      <c r="AF11" s="58">
        <f>ROUNDDOWN(AD7+2*AD7*IF(MIN(AF5,AF6)=0,MAX(AF5,AF6),MIN(AF5,AF6))/3,2)</f>
        <v>54.7</v>
      </c>
      <c r="AG11" s="57"/>
      <c r="AH11" s="58">
        <f>ROUNDDOWN(AD7+3*AD7*IF(MIN(AF5,AF6)=0,MAX(AF5,AF6),MIN(AF5,AF6))/3,2)</f>
        <v>57.9</v>
      </c>
      <c r="AI11" s="57"/>
      <c r="AJ11" s="50"/>
      <c r="AK11" s="47" t="s">
        <v>14</v>
      </c>
      <c r="AL11" s="48" t="s">
        <v>31</v>
      </c>
      <c r="AM11" s="49"/>
      <c r="AN11" s="56">
        <f>ROUNDUP(AV7-3*AV7*IF(MIN(AX5,AX6)=0,MAX(AX5,AX6),MIN(AX5,AX6))/3,2)</f>
        <v>0</v>
      </c>
      <c r="AO11" s="57"/>
      <c r="AP11" s="58">
        <f>ROUNDUP(AV7-2*AV7*IF(MIN(AX5,AX6)=0,MAX(AX5,AX6),MIN(AX5,AX6))/3,2)</f>
        <v>0</v>
      </c>
      <c r="AQ11" s="57"/>
      <c r="AR11" s="58">
        <f>ROUNDUP(AV7-1*AV7*IF(MIN(AX5,AX6)=0,MAX(AX5,AX6),MIN(AX5,AX6))/3,2)</f>
        <v>0</v>
      </c>
      <c r="AS11" s="57"/>
      <c r="AT11" s="56">
        <f>AV7</f>
        <v>0</v>
      </c>
      <c r="AU11" s="57"/>
      <c r="AV11" s="58">
        <f>ROUNDDOWN(AV7+1*AV7*IF(MIN(AX5,AX6)=0,MAX(AX5,AX6),MIN(AX5,AX6))/3,2)</f>
        <v>0</v>
      </c>
      <c r="AW11" s="57"/>
      <c r="AX11" s="58">
        <f>ROUNDDOWN(AV7+2*AV7*IF(MIN(AX5,AX6)=0,MAX(AX5,AX6),MIN(AX5,AX6))/3,2)</f>
        <v>0</v>
      </c>
      <c r="AY11" s="57"/>
      <c r="AZ11" s="58">
        <f>ROUNDDOWN(AV7+3*AV7*IF(MIN(AX5,AX6)=0,MAX(AX5,AX6),MIN(AX5,AX6))/3,2)</f>
        <v>0</v>
      </c>
      <c r="BA11" s="57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2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2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2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3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3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3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3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3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3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3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3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3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3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3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3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3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3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3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3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3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3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3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3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3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3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3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3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3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3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3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3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3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3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3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3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3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3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3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3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3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3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3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3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3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3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3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3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3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3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3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3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3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3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3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3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3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3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3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3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3"/>
      <c r="AL32" s="41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53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3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3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53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3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3"/>
      <c r="AL34" s="41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53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3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3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53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3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3"/>
      <c r="AL36" s="41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53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3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3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fh3ET3o4g5wGlqtfk3Xp/GRiECI6/yiZgNJ/4Qx6RBmuW47YDM6ckDdcA306lyh7DATc29rwNcSU4W3EVuHPOw==" saltValue="tE63xb7WZytqK6MSWFTk0A==" spinCount="100000" sheet="1" objects="1" scenarios="1"/>
  <mergeCells count="88">
    <mergeCell ref="AK3:AL3"/>
    <mergeCell ref="V7:AC7"/>
    <mergeCell ref="V8:AC8"/>
    <mergeCell ref="AD8:AF8"/>
    <mergeCell ref="AD7:AF7"/>
    <mergeCell ref="AG8:AI8"/>
    <mergeCell ref="AF6:AI6"/>
    <mergeCell ref="AG7:AI7"/>
    <mergeCell ref="AV8:AX8"/>
    <mergeCell ref="AN5:AW5"/>
    <mergeCell ref="AN6:AW6"/>
    <mergeCell ref="AK7:AL7"/>
    <mergeCell ref="AN7:AU7"/>
    <mergeCell ref="AK8:AL8"/>
    <mergeCell ref="AN8:AU8"/>
    <mergeCell ref="AX5:BA5"/>
    <mergeCell ref="AX6:BA6"/>
    <mergeCell ref="AY7:BA7"/>
    <mergeCell ref="AY8:BA8"/>
    <mergeCell ref="AV7:AX7"/>
    <mergeCell ref="AK5:AL6"/>
    <mergeCell ref="T3:AE3"/>
    <mergeCell ref="AF3:AJ3"/>
    <mergeCell ref="AF5:AI5"/>
    <mergeCell ref="D5:M5"/>
    <mergeCell ref="A5:B6"/>
    <mergeCell ref="D6:M6"/>
    <mergeCell ref="N5:Q5"/>
    <mergeCell ref="N6:Q6"/>
    <mergeCell ref="V5:AE5"/>
    <mergeCell ref="V6:AE6"/>
    <mergeCell ref="S5:T6"/>
    <mergeCell ref="P11:Q11"/>
    <mergeCell ref="P10:Q10"/>
    <mergeCell ref="A7:B7"/>
    <mergeCell ref="A8:B8"/>
    <mergeCell ref="A3:B3"/>
    <mergeCell ref="C3:Q3"/>
    <mergeCell ref="S8:T8"/>
    <mergeCell ref="D8:K8"/>
    <mergeCell ref="L8:N8"/>
    <mergeCell ref="D7:K7"/>
    <mergeCell ref="S7:T7"/>
    <mergeCell ref="O7:Q7"/>
    <mergeCell ref="L7:N7"/>
    <mergeCell ref="A1:B2"/>
    <mergeCell ref="C1:AL2"/>
    <mergeCell ref="N10:O10"/>
    <mergeCell ref="N11:O11"/>
    <mergeCell ref="X11:Y11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AH10:AI10"/>
    <mergeCell ref="AH11:AI11"/>
    <mergeCell ref="Z10:AA10"/>
    <mergeCell ref="AB10:AC10"/>
    <mergeCell ref="V11:W11"/>
    <mergeCell ref="Z11:AA11"/>
    <mergeCell ref="AB11:AC11"/>
    <mergeCell ref="V10:W10"/>
    <mergeCell ref="X10:Y10"/>
    <mergeCell ref="AF11:AG11"/>
    <mergeCell ref="AD11:AE11"/>
    <mergeCell ref="AD10:AE10"/>
    <mergeCell ref="AF10:AG10"/>
    <mergeCell ref="AZ10:BA10"/>
    <mergeCell ref="AR11:AS11"/>
    <mergeCell ref="AV11:AW11"/>
    <mergeCell ref="AX11:AY11"/>
    <mergeCell ref="AZ11:BA11"/>
    <mergeCell ref="AR10:AS10"/>
    <mergeCell ref="AV10:AW10"/>
    <mergeCell ref="AX10:AY10"/>
    <mergeCell ref="AN11:AO11"/>
    <mergeCell ref="AP11:AQ11"/>
    <mergeCell ref="AN10:AO10"/>
    <mergeCell ref="AP10:AQ10"/>
    <mergeCell ref="AT10:AU10"/>
    <mergeCell ref="AT11:AU11"/>
  </mergeCells>
  <phoneticPr fontId="5" type="noConversion"/>
  <conditionalFormatting sqref="A1 C1">
    <cfRule type="expression" dxfId="18" priority="184">
      <formula>A1="Gerät/Parameter/Kontrolle"</formula>
    </cfRule>
  </conditionalFormatting>
  <conditionalFormatting sqref="A7:A8">
    <cfRule type="expression" dxfId="17" priority="179">
      <formula>A7="Level"</formula>
    </cfRule>
  </conditionalFormatting>
  <conditionalFormatting sqref="A5:B6">
    <cfRule type="expression" dxfId="16" priority="181">
      <formula>A5="Test"</formula>
    </cfRule>
  </conditionalFormatting>
  <conditionalFormatting sqref="C3">
    <cfRule type="expression" dxfId="15" priority="183">
      <formula>C3="xxyyxxyyxxzz"</formula>
    </cfRule>
  </conditionalFormatting>
  <conditionalFormatting sqref="L7:N7">
    <cfRule type="expression" dxfId="14" priority="175">
      <formula>L7=0</formula>
    </cfRule>
  </conditionalFormatting>
  <conditionalFormatting sqref="N5:Q5">
    <cfRule type="expression" dxfId="13" priority="177">
      <formula>N5=0</formula>
    </cfRule>
  </conditionalFormatting>
  <conditionalFormatting sqref="O7:Q7">
    <cfRule type="expression" dxfId="12" priority="173">
      <formula>O7="Einheit"</formula>
    </cfRule>
  </conditionalFormatting>
  <conditionalFormatting sqref="S7:S8">
    <cfRule type="expression" dxfId="11" priority="9">
      <formula>S7="Level"</formula>
    </cfRule>
  </conditionalFormatting>
  <conditionalFormatting sqref="S3:T3">
    <cfRule type="expression" dxfId="10" priority="182">
      <formula>S3="dd.mm.yyyy"</formula>
    </cfRule>
  </conditionalFormatting>
  <conditionalFormatting sqref="S5:T6">
    <cfRule type="expression" dxfId="9" priority="10">
      <formula>S5="Test"</formula>
    </cfRule>
  </conditionalFormatting>
  <conditionalFormatting sqref="AD7:AF7">
    <cfRule type="expression" dxfId="8" priority="7">
      <formula>AD7=0</formula>
    </cfRule>
  </conditionalFormatting>
  <conditionalFormatting sqref="AF5:AI5">
    <cfRule type="expression" dxfId="7" priority="8">
      <formula>AF5=0</formula>
    </cfRule>
  </conditionalFormatting>
  <conditionalFormatting sqref="AG7:AI7">
    <cfRule type="expression" dxfId="6" priority="6">
      <formula>AG7="Einheit"</formula>
    </cfRule>
  </conditionalFormatting>
  <conditionalFormatting sqref="AK7:AK8">
    <cfRule type="expression" dxfId="5" priority="4">
      <formula>AK7="Level"</formula>
    </cfRule>
  </conditionalFormatting>
  <conditionalFormatting sqref="AK5:AL6">
    <cfRule type="expression" dxfId="4" priority="5">
      <formula>AK5="Test"</formula>
    </cfRule>
  </conditionalFormatting>
  <conditionalFormatting sqref="AQ3:AU3">
    <cfRule type="expression" dxfId="3" priority="12">
      <formula>AQ3="dd.mm.yyyy"</formula>
    </cfRule>
  </conditionalFormatting>
  <conditionalFormatting sqref="AV7:AX7">
    <cfRule type="expression" dxfId="2" priority="2">
      <formula>AV7=0</formula>
    </cfRule>
  </conditionalFormatting>
  <conditionalFormatting sqref="AX5:BA5">
    <cfRule type="expression" dxfId="1" priority="3">
      <formula>AX5=0</formula>
    </cfRule>
  </conditionalFormatting>
  <conditionalFormatting sqref="AY7:BA7">
    <cfRule type="expression" dxfId="0" priority="1">
      <formula>AY7="Einheit"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PMC,14.11.2023&amp;CSeite &amp;P/&amp;N&amp;Rwww.polymed.ch/Downloads/Labor/Z3 CRP</oddFooter>
  </headerFooter>
  <rowBreaks count="1" manualBreakCount="1">
    <brk id="37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2023-09-29T07:47:54Z</cp:lastPrinted>
  <dcterms:created xsi:type="dcterms:W3CDTF">2005-09-09T12:29:27Z</dcterms:created>
  <dcterms:modified xsi:type="dcterms:W3CDTF">2024-01-09T14:57:33Z</dcterms:modified>
</cp:coreProperties>
</file>