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5C5E0083-8DB5-874A-A644-902C706CCFE9}" xr6:coauthVersionLast="47" xr6:coauthVersionMax="47" xr10:uidLastSave="{00000000-0000-0000-0000-000000000000}"/>
  <bookViews>
    <workbookView xWindow="0" yWindow="500" windowWidth="38400" windowHeight="1948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Tabelle1!$A$1:$BB$37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AL10" i="1" l="1"/>
  <c r="AY8" i="1"/>
  <c r="AW8" i="1"/>
  <c r="AE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H11" i="1" l="1"/>
  <c r="AF11" i="1"/>
  <c r="AD11" i="1"/>
  <c r="V11" i="1"/>
  <c r="X11" i="1"/>
  <c r="Z11" i="1"/>
  <c r="P11" i="1"/>
  <c r="N11" i="1"/>
  <c r="L11" i="1"/>
  <c r="D11" i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<sst xmlns="http://schemas.openxmlformats.org/spreadsheetml/2006/main" count="330" uniqueCount="38">
  <si>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</si>
  <si>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</si>
  <si>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</si>
  <si>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</si>
  <si>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</si>
  <si>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</si>
  <si>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</si>
  <si>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</si>
  <si>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</si>
  <si>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</si>
  <si>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</si>
  <si>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</si>
  <si>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</si>
  <si>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</si>
  <si>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</si>
  <si>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</si>
  <si>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</si>
  <si>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</si>
  <si>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</si>
  <si>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</si>
  <si>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</si>
  <si>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</si>
  <si>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</si>
  <si>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</si>
  <si>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</si>
  <si>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</si>
  <si>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</si>
  <si>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</si>
  <si>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</si>
  <si>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</si>
  <si>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</si>
  <si>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Resultat</t>
  </si>
  <si>
    <t>MAU</t>
  </si>
  <si>
    <t xml:space="preserve">Kontrolle: MAU Control </t>
  </si>
  <si>
    <t xml:space="preserve">Gerät: AFIAS Boditech ichroma                             </t>
  </si>
  <si>
    <t>mg/L</t>
  </si>
  <si>
    <t>Lot: MACOSK57</t>
  </si>
  <si>
    <t>Verfall: 2023.11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</si>
</sst>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9" fontId="0" fillId="0" borderId="0" xfId="0" applyNumberFormat="1"/>
    <xf numFmtId="49" fontId="0" fillId="0" borderId="35" xfId="0" applyNumberFormat="1" applyBorder="1"/>
    <xf numFmtId="0" fontId="0" fillId="0" borderId="35" xfId="0" applyBorder="1"/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32" xfId="0" applyNumberFormat="1" applyBorder="1"/>
    <xf numFmtId="49" fontId="0" fillId="0" borderId="33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14" fontId="17" fillId="2" borderId="0" xfId="0" applyNumberFormat="1" applyFont="1" applyFill="1" applyAlignment="1">
      <alignment vertical="center"/>
    </xf>
    <xf numFmtId="14" fontId="14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164" fontId="20" fillId="0" borderId="2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165" fontId="20" fillId="0" borderId="3" xfId="0" applyNumberFormat="1" applyFont="1" applyBorder="1" applyAlignment="1">
      <alignment vertical="center"/>
    </xf>
    <xf numFmtId="9" fontId="20" fillId="0" borderId="2" xfId="1" applyFont="1" applyBorder="1" applyAlignment="1" applyProtection="1">
      <alignment horizontal="right" vertical="center"/>
    </xf>
    <xf numFmtId="9" fontId="20" fillId="0" borderId="25" xfId="1" applyFont="1" applyBorder="1" applyAlignment="1" applyProtection="1">
      <alignment horizontal="right" vertical="center"/>
    </xf>
    <xf numFmtId="9" fontId="20" fillId="0" borderId="2" xfId="0" applyNumberFormat="1" applyFont="1" applyBorder="1" applyAlignment="1">
      <alignment horizontal="right" vertical="center"/>
    </xf>
    <xf numFmtId="9" fontId="20" fillId="0" borderId="25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0" fillId="0" borderId="25" xfId="0" quotePrefix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20" fillId="0" borderId="2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2" fontId="2" fillId="0" borderId="26" xfId="0" quotePrefix="1" applyNumberFormat="1" applyFont="1" applyBorder="1" applyAlignment="1">
      <alignment horizontal="center" vertical="center"/>
    </xf>
    <xf numFmtId="166" fontId="20" fillId="0" borderId="2" xfId="0" quotePrefix="1" applyNumberFormat="1" applyFont="1" applyBorder="1" applyAlignment="1">
      <alignment horizontal="right" vertical="center"/>
    </xf>
    <xf numFmtId="0" fontId="2" fillId="0" borderId="30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65" fontId="20" fillId="0" borderId="2" xfId="0" quotePrefix="1" applyNumberFormat="1" applyFont="1" applyBorder="1" applyAlignment="1">
      <alignment horizontal="right" vertical="center"/>
    </xf>
    <xf numFmtId="1" fontId="2" fillId="0" borderId="26" xfId="0" quotePrefix="1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" fontId="20" fillId="0" borderId="2" xfId="0" applyNumberFormat="1" applyFont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0F-4E87-B2CB-6C1D0745D41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F-4E87-B2CB-6C1D0745D41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0F-4E87-B2CB-6C1D0745D41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0F-4E87-B2CB-6C1D0745D41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0F-4E87-B2CB-6C1D0745D41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0F-4E87-B2CB-6C1D0745D41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0F-4E87-B2CB-6C1D0745D41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0F-4E87-B2CB-6C1D0745D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96032"/>
        <c:axId val="131197952"/>
      </c:scatterChart>
      <c:valAx>
        <c:axId val="13119603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1197952"/>
        <c:crossesAt val="0"/>
        <c:crossBetween val="midCat"/>
        <c:majorUnit val="1"/>
      </c:valAx>
      <c:valAx>
        <c:axId val="13119795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11960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6-41A9-A210-AA719D395A01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B6-41A9-A210-AA719D395A01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B6-41A9-A210-AA719D395A01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B6-41A9-A210-AA719D395A01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B6-41A9-A210-AA719D395A01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B6-41A9-A210-AA719D395A01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B6-41A9-A210-AA719D395A01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B6-41A9-A210-AA719D39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02496"/>
        <c:axId val="132204416"/>
      </c:scatterChart>
      <c:valAx>
        <c:axId val="132202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2204416"/>
        <c:crossesAt val="0"/>
        <c:crossBetween val="midCat"/>
        <c:majorUnit val="1"/>
      </c:valAx>
      <c:valAx>
        <c:axId val="13220441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2202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E2-4975-BE27-88046E257AD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E2-4975-BE27-88046E257AD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E2-4975-BE27-88046E257AD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E2-4975-BE27-88046E257AD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E2-4975-BE27-88046E257AD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E2-4975-BE27-88046E257AD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6E2-4975-BE27-88046E257AD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E2-4975-BE27-88046E257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97536"/>
        <c:axId val="134099712"/>
      </c:scatterChart>
      <c:valAx>
        <c:axId val="13409753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4099712"/>
        <c:crossesAt val="0"/>
        <c:crossBetween val="midCat"/>
        <c:majorUnit val="1"/>
      </c:valAx>
      <c:valAx>
        <c:axId val="13409971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40975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43</xdr:col>
      <xdr:colOff>165652</xdr:colOff>
      <xdr:row>0</xdr:row>
      <xdr:rowOff>75394</xdr:rowOff>
    </xdr:from>
    <xdr:to>
      <xdr:col>52</xdr:col>
      <xdr:colOff>184978</xdr:colOff>
      <xdr:row>3</xdr:row>
      <xdr:rowOff>13655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626F5E0-1B03-FA00-415C-E25803B5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35565" y="75394"/>
          <a:ext cx="1708978" cy="711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A361"/>
  <sheetViews>
    <sheetView tabSelected="1" zoomScale="115" zoomScaleNormal="115" workbookViewId="0">
      <selection activeCell="BB3" sqref="BB3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45"/>
      <c r="AN1" s="45"/>
      <c r="AO1" s="45"/>
      <c r="AP1" s="4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45"/>
      <c r="AN2" s="45"/>
      <c r="AO2" s="45"/>
      <c r="AP2" s="4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47" t="s">
        <v>33</v>
      </c>
      <c r="B3" s="44"/>
      <c r="C3" s="49"/>
      <c r="D3" s="50"/>
      <c r="E3" s="50"/>
      <c r="F3" s="50"/>
      <c r="G3" s="50"/>
      <c r="H3" s="50"/>
      <c r="I3" s="50"/>
      <c r="J3" s="50"/>
      <c r="K3" s="50"/>
      <c r="L3" s="50"/>
      <c r="M3" s="49"/>
      <c r="N3" s="49"/>
      <c r="O3" s="44"/>
      <c r="P3" s="48"/>
      <c r="Q3" s="51"/>
      <c r="R3" s="48"/>
      <c r="S3" s="48" t="s">
        <v>36</v>
      </c>
      <c r="T3" s="52"/>
      <c r="U3" s="52"/>
      <c r="V3" s="52"/>
      <c r="W3" s="52"/>
      <c r="X3" s="53"/>
      <c r="Y3" s="53"/>
      <c r="Z3" s="53"/>
      <c r="AA3" s="53"/>
      <c r="AB3" s="53"/>
      <c r="AC3" s="53"/>
      <c r="AD3" s="47"/>
      <c r="AE3" s="47"/>
      <c r="AF3" s="47" t="s">
        <v>37</v>
      </c>
      <c r="AG3" s="47"/>
      <c r="AH3" s="47"/>
      <c r="AI3" s="47"/>
      <c r="AJ3" s="47"/>
      <c r="AK3" s="47"/>
      <c r="AL3" s="47"/>
      <c r="AM3" s="54"/>
      <c r="AN3" s="46"/>
      <c r="AO3" s="46"/>
      <c r="AP3" s="46"/>
      <c r="AQ3" s="43"/>
      <c r="AR3" s="43"/>
      <c r="AS3" s="43"/>
      <c r="AT3" s="43"/>
      <c r="AU3" s="43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79" t="s">
        <v>32</v>
      </c>
      <c r="B5" s="79"/>
      <c r="C5" s="18"/>
      <c r="D5" s="62" t="s">
        <v>0</v>
      </c>
      <c r="E5" s="63"/>
      <c r="F5" s="63"/>
      <c r="G5" s="63"/>
      <c r="H5" s="63"/>
      <c r="I5" s="63"/>
      <c r="J5" s="63"/>
      <c r="K5" s="63"/>
      <c r="L5" s="63"/>
      <c r="M5" s="64"/>
      <c r="N5" s="69">
        <v>0.24</v>
      </c>
      <c r="O5" s="69"/>
      <c r="P5" s="69"/>
      <c r="Q5" s="70"/>
      <c r="R5" s="19"/>
      <c r="S5" s="79" t="s">
        <v>12</v>
      </c>
      <c r="T5" s="79"/>
      <c r="U5" s="20"/>
      <c r="V5" s="62" t="s">
        <v>0</v>
      </c>
      <c r="W5" s="63"/>
      <c r="X5" s="63"/>
      <c r="Y5" s="63"/>
      <c r="Z5" s="63"/>
      <c r="AA5" s="63"/>
      <c r="AB5" s="63"/>
      <c r="AC5" s="63"/>
      <c r="AD5" s="63"/>
      <c r="AE5" s="64"/>
      <c r="AF5" s="69"/>
      <c r="AG5" s="69"/>
      <c r="AH5" s="69"/>
      <c r="AI5" s="70"/>
      <c r="AJ5" s="60"/>
      <c r="AK5" s="79" t="s">
        <v>12</v>
      </c>
      <c r="AL5" s="79"/>
      <c r="AM5" s="20"/>
      <c r="AN5" s="62" t="s">
        <v>0</v>
      </c>
      <c r="AO5" s="63"/>
      <c r="AP5" s="63"/>
      <c r="AQ5" s="63"/>
      <c r="AR5" s="63"/>
      <c r="AS5" s="63"/>
      <c r="AT5" s="63"/>
      <c r="AU5" s="63"/>
      <c r="AV5" s="63"/>
      <c r="AW5" s="64"/>
      <c r="AX5" s="69"/>
      <c r="AY5" s="69"/>
      <c r="AZ5" s="69"/>
      <c r="BA5" s="70"/>
    </row>
    <row r="6" spans="1:53" ht="12.75" customHeight="1" x14ac:dyDescent="0.15">
      <c r="A6" s="79"/>
      <c r="B6" s="79"/>
      <c r="C6" s="18"/>
      <c r="D6" s="62" t="s">
        <v>11</v>
      </c>
      <c r="E6" s="63"/>
      <c r="F6" s="65"/>
      <c r="G6" s="65"/>
      <c r="H6" s="65"/>
      <c r="I6" s="65"/>
      <c r="J6" s="63"/>
      <c r="K6" s="63"/>
      <c r="L6" s="63"/>
      <c r="M6" s="66"/>
      <c r="N6" s="69">
        <v>0.24</v>
      </c>
      <c r="O6" s="69"/>
      <c r="P6" s="69"/>
      <c r="Q6" s="70"/>
      <c r="R6" s="19"/>
      <c r="S6" s="79"/>
      <c r="T6" s="79"/>
      <c r="U6" s="20"/>
      <c r="V6" s="62" t="s">
        <v>11</v>
      </c>
      <c r="W6" s="63"/>
      <c r="X6" s="65"/>
      <c r="Y6" s="65"/>
      <c r="Z6" s="65"/>
      <c r="AA6" s="65"/>
      <c r="AB6" s="63"/>
      <c r="AC6" s="63"/>
      <c r="AD6" s="63"/>
      <c r="AE6" s="66"/>
      <c r="AF6" s="71"/>
      <c r="AG6" s="71"/>
      <c r="AH6" s="71"/>
      <c r="AI6" s="72"/>
      <c r="AJ6" s="60"/>
      <c r="AK6" s="79"/>
      <c r="AL6" s="79"/>
      <c r="AM6" s="20"/>
      <c r="AN6" s="62" t="s">
        <v>11</v>
      </c>
      <c r="AO6" s="63"/>
      <c r="AP6" s="65"/>
      <c r="AQ6" s="65"/>
      <c r="AR6" s="65"/>
      <c r="AS6" s="65"/>
      <c r="AT6" s="63"/>
      <c r="AU6" s="63"/>
      <c r="AV6" s="63"/>
      <c r="AW6" s="66"/>
      <c r="AX6" s="71"/>
      <c r="AY6" s="71"/>
      <c r="AZ6" s="71"/>
      <c r="BA6" s="72"/>
    </row>
    <row r="7" spans="1:53" ht="12.75" customHeight="1" x14ac:dyDescent="0.15">
      <c r="A7" s="80"/>
      <c r="B7" s="80"/>
      <c r="C7" s="18"/>
      <c r="D7" s="62" t="s">
        <v>1</v>
      </c>
      <c r="E7" s="63"/>
      <c r="F7" s="63"/>
      <c r="G7" s="63"/>
      <c r="H7" s="63"/>
      <c r="I7" s="63"/>
      <c r="J7" s="63"/>
      <c r="K7" s="63"/>
      <c r="L7" s="94">
        <v>45</v>
      </c>
      <c r="M7" s="94"/>
      <c r="N7" s="94"/>
      <c r="O7" s="75" t="s">
        <v>35</v>
      </c>
      <c r="P7" s="75"/>
      <c r="Q7" s="76"/>
      <c r="R7" s="19"/>
      <c r="S7" s="80" t="s">
        <v>13</v>
      </c>
      <c r="T7" s="80"/>
      <c r="U7" s="20"/>
      <c r="V7" s="62" t="s">
        <v>1</v>
      </c>
      <c r="W7" s="63"/>
      <c r="X7" s="63"/>
      <c r="Y7" s="63"/>
      <c r="Z7" s="63"/>
      <c r="AA7" s="63"/>
      <c r="AB7" s="63"/>
      <c r="AC7" s="63"/>
      <c r="AD7" s="81"/>
      <c r="AE7" s="81"/>
      <c r="AF7" s="81"/>
      <c r="AG7" s="75" t="s">
        <v>3</v>
      </c>
      <c r="AH7" s="75"/>
      <c r="AI7" s="76"/>
      <c r="AJ7" s="60"/>
      <c r="AK7" s="80" t="s">
        <v>13</v>
      </c>
      <c r="AL7" s="80"/>
      <c r="AM7" s="20"/>
      <c r="AN7" s="62" t="s">
        <v>1</v>
      </c>
      <c r="AO7" s="63"/>
      <c r="AP7" s="63"/>
      <c r="AQ7" s="63"/>
      <c r="AR7" s="63"/>
      <c r="AS7" s="63"/>
      <c r="AT7" s="63"/>
      <c r="AU7" s="63"/>
      <c r="AV7" s="81"/>
      <c r="AW7" s="81"/>
      <c r="AX7" s="81"/>
      <c r="AY7" s="75" t="s">
        <v>3</v>
      </c>
      <c r="AZ7" s="75"/>
      <c r="BA7" s="76"/>
    </row>
    <row r="8" spans="1:53" ht="12.75" customHeight="1" x14ac:dyDescent="0.15">
      <c r="A8" s="80"/>
      <c r="B8" s="80"/>
      <c r="C8" s="18"/>
      <c r="D8" s="67" t="s">
        <v>2</v>
      </c>
      <c r="E8" s="65"/>
      <c r="F8" s="65"/>
      <c r="G8" s="65"/>
      <c r="H8" s="65"/>
      <c r="I8" s="65"/>
      <c r="J8" s="65"/>
      <c r="K8" s="65"/>
      <c r="L8" s="68"/>
      <c r="M8" s="91">
        <f>IF(ROUNDDOWN(L7*MIN(N5,N6)/3,3)=0,ROUNDDOWN(L7*MAX(N5,N6)/3,3),ROUNDDOWN(L7*MIN(N5,N6)/3,3))</f>
        <v>3.6</v>
      </c>
      <c r="N8" s="91"/>
      <c r="O8" s="77" t="str">
        <f>$O$7</f>
        <v>mg/L</v>
      </c>
      <c r="P8" s="77"/>
      <c r="Q8" s="78"/>
      <c r="R8" s="19"/>
      <c r="S8" s="80"/>
      <c r="T8" s="80"/>
      <c r="U8" s="20"/>
      <c r="V8" s="67" t="s">
        <v>2</v>
      </c>
      <c r="W8" s="65"/>
      <c r="X8" s="65"/>
      <c r="Y8" s="65"/>
      <c r="Z8" s="65"/>
      <c r="AA8" s="65"/>
      <c r="AB8" s="65"/>
      <c r="AC8" s="65"/>
      <c r="AD8" s="68"/>
      <c r="AE8" s="85">
        <f>ROUNDDOWN(AD7*IF(MIN(AF5,AF6)=0,MAX(AF5,AF6),MIN(AF5,AF6))/3,3)</f>
        <v>0</v>
      </c>
      <c r="AF8" s="85"/>
      <c r="AG8" s="77" t="str">
        <f>$AG$7</f>
        <v>Einheit</v>
      </c>
      <c r="AH8" s="77"/>
      <c r="AI8" s="78"/>
      <c r="AJ8" s="60"/>
      <c r="AK8" s="80"/>
      <c r="AL8" s="80"/>
      <c r="AM8" s="20"/>
      <c r="AN8" s="67" t="s">
        <v>2</v>
      </c>
      <c r="AO8" s="65"/>
      <c r="AP8" s="65"/>
      <c r="AQ8" s="65"/>
      <c r="AR8" s="65"/>
      <c r="AS8" s="65"/>
      <c r="AT8" s="65"/>
      <c r="AU8" s="65"/>
      <c r="AV8" s="68"/>
      <c r="AW8" s="85">
        <f>ROUNDDOWN(AV7*IF(MIN(AX5,AX6)=0,MAX(AX5,AX6),MIN(AX5,AX6))/3,3)</f>
        <v>0</v>
      </c>
      <c r="AX8" s="85"/>
      <c r="AY8" s="77" t="str">
        <f>$AY$7</f>
        <v>Einheit</v>
      </c>
      <c r="AZ8" s="77"/>
      <c r="BA8" s="78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5" t="s">
        <v>3</v>
      </c>
      <c r="B10" s="58" t="str">
        <f>$O$7</f>
        <v>mg/L</v>
      </c>
      <c r="C10" s="59"/>
      <c r="D10" s="88" t="s">
        <v>4</v>
      </c>
      <c r="E10" s="83"/>
      <c r="F10" s="88" t="s">
        <v>5</v>
      </c>
      <c r="G10" s="83"/>
      <c r="H10" s="88" t="s">
        <v>6</v>
      </c>
      <c r="I10" s="83"/>
      <c r="J10" s="82" t="s">
        <v>7</v>
      </c>
      <c r="K10" s="83"/>
      <c r="L10" s="82" t="s">
        <v>8</v>
      </c>
      <c r="M10" s="87"/>
      <c r="N10" s="88" t="s">
        <v>9</v>
      </c>
      <c r="O10" s="87"/>
      <c r="P10" s="86" t="s">
        <v>10</v>
      </c>
      <c r="Q10" s="87"/>
      <c r="R10" s="23"/>
      <c r="S10" s="55" t="s">
        <v>3</v>
      </c>
      <c r="T10" s="58" t="str">
        <f>$AG$7</f>
        <v>Einheit</v>
      </c>
      <c r="U10" s="59"/>
      <c r="V10" s="88" t="s">
        <v>4</v>
      </c>
      <c r="W10" s="83"/>
      <c r="X10" s="88" t="s">
        <v>5</v>
      </c>
      <c r="Y10" s="83"/>
      <c r="Z10" s="88" t="s">
        <v>6</v>
      </c>
      <c r="AA10" s="83"/>
      <c r="AB10" s="82" t="s">
        <v>7</v>
      </c>
      <c r="AC10" s="83"/>
      <c r="AD10" s="82" t="s">
        <v>8</v>
      </c>
      <c r="AE10" s="87"/>
      <c r="AF10" s="88" t="s">
        <v>9</v>
      </c>
      <c r="AG10" s="87"/>
      <c r="AH10" s="86" t="s">
        <v>10</v>
      </c>
      <c r="AI10" s="87"/>
      <c r="AJ10" s="60"/>
      <c r="AK10" s="55" t="s">
        <v>3</v>
      </c>
      <c r="AL10" s="58" t="str">
        <f>$AY$7</f>
        <v>Einheit</v>
      </c>
      <c r="AM10" s="59"/>
      <c r="AN10" s="88" t="s">
        <v>4</v>
      </c>
      <c r="AO10" s="83"/>
      <c r="AP10" s="88" t="s">
        <v>5</v>
      </c>
      <c r="AQ10" s="83"/>
      <c r="AR10" s="88" t="s">
        <v>6</v>
      </c>
      <c r="AS10" s="83"/>
      <c r="AT10" s="82" t="s">
        <v>7</v>
      </c>
      <c r="AU10" s="83"/>
      <c r="AV10" s="82" t="s">
        <v>8</v>
      </c>
      <c r="AW10" s="87"/>
      <c r="AX10" s="88" t="s">
        <v>9</v>
      </c>
      <c r="AY10" s="87"/>
      <c r="AZ10" s="86" t="s">
        <v>10</v>
      </c>
      <c r="BA10" s="87"/>
    </row>
    <row r="11" spans="1:53" s="24" customFormat="1" x14ac:dyDescent="0.15">
      <c r="A11" s="56" t="s">
        <v>14</v>
      </c>
      <c r="B11" s="57" t="s">
        <v>31</v>
      </c>
      <c r="C11" s="59"/>
      <c r="D11" s="92">
        <f>ROUNDUP(L7-3*L7*IF(MIN(N5,N6)=0,MAX(N5,N6),MIN(N5,N6))/3,2)</f>
        <v>34.200000000000003</v>
      </c>
      <c r="E11" s="90"/>
      <c r="F11" s="89">
        <f>ROUNDUP(L7-2*L7*IF(MIN(N5,N6)=0,MAX(N5,N6),MIN(N5,N6))/3,2)</f>
        <v>37.799999999999997</v>
      </c>
      <c r="G11" s="90"/>
      <c r="H11" s="89">
        <f>ROUNDUP(L7-1*L7*IF(MIN(N5,N6)=0,MAX(N5,N6),MIN(N5,N6))/3,2)</f>
        <v>41.4</v>
      </c>
      <c r="I11" s="90"/>
      <c r="J11" s="92">
        <f>L7</f>
        <v>45</v>
      </c>
      <c r="K11" s="90"/>
      <c r="L11" s="89">
        <f>ROUNDDOWN(L7+1*L7*IF(MIN(N5,N6)=0,MAX(N5,N6),MIN(N5,N6))/3,2)</f>
        <v>48.6</v>
      </c>
      <c r="M11" s="90"/>
      <c r="N11" s="89">
        <f>ROUNDDOWN(L7+2*L7*IF(MIN(N5,N6)=0,MAX(N5,N6),MIN(N5,N6))/3,2)</f>
        <v>52.2</v>
      </c>
      <c r="O11" s="90"/>
      <c r="P11" s="89">
        <f>ROUNDDOWN(L7+3*L7*IF(MIN(N5,N6)=0,MAX(N5,N6),MIN(N5,N6))/3,2)</f>
        <v>55.8</v>
      </c>
      <c r="Q11" s="90"/>
      <c r="R11" s="61"/>
      <c r="S11" s="56" t="s">
        <v>14</v>
      </c>
      <c r="T11" s="57" t="s">
        <v>31</v>
      </c>
      <c r="U11" s="59"/>
      <c r="V11" s="84">
        <f>ROUNDUP(AD7-3*AD7*IF(MIN(AF5,AF6)=0,MAX(AF5,AF6),MIN(AF5,AF6))/3,2)</f>
        <v>0</v>
      </c>
      <c r="W11" s="74"/>
      <c r="X11" s="73">
        <f>ROUNDUP(AD7-2*AD7*IF(MIN(AF5,AF6)=0,MAX(AF5,AF6),MIN(AF5,AF6))/3,2)</f>
        <v>0</v>
      </c>
      <c r="Y11" s="74"/>
      <c r="Z11" s="73">
        <f>ROUNDUP(AD7-1*AD7*IF(MIN(AF5,AF6)=0,MAX(AF5,AF6),MIN(AF5,AF6))/3,2)</f>
        <v>0</v>
      </c>
      <c r="AA11" s="74"/>
      <c r="AB11" s="84">
        <f>AD7</f>
        <v>0</v>
      </c>
      <c r="AC11" s="74"/>
      <c r="AD11" s="73">
        <f>ROUNDDOWN(AD7+1*AD7*IF(MIN(AF5,AF6)=0,MAX(AF5,AF6),MIN(AF5,AF6))/3,2)</f>
        <v>0</v>
      </c>
      <c r="AE11" s="74"/>
      <c r="AF11" s="73">
        <f>ROUNDDOWN(AD7+2*AD7*IF(MIN(AF5,AF6)=0,MAX(AF5,AF6),MIN(AF5,AF6))/3,2)</f>
        <v>0</v>
      </c>
      <c r="AG11" s="74"/>
      <c r="AH11" s="73">
        <f>ROUNDDOWN(AD7+3*AD7*IF(MIN(AF5,AF6)=0,MAX(AF5,AF6),MIN(AF5,AF6))/3,2)</f>
        <v>0</v>
      </c>
      <c r="AI11" s="74"/>
      <c r="AJ11" s="60"/>
      <c r="AK11" s="56" t="s">
        <v>14</v>
      </c>
      <c r="AL11" s="57" t="s">
        <v>31</v>
      </c>
      <c r="AM11" s="59"/>
      <c r="AN11" s="84">
        <f>ROUNDUP(AV7-3*AV7*IF(MIN(AX5,AX6)=0,MAX(AX5,AX6),MIN(AX5,AX6))/3,2)</f>
        <v>0</v>
      </c>
      <c r="AO11" s="74"/>
      <c r="AP11" s="73">
        <f>ROUNDUP(AV7-2*AV7*IF(MIN(AX5,AX6)=0,MAX(AX5,AX6),MIN(AX5,AX6))/3,2)</f>
        <v>0</v>
      </c>
      <c r="AQ11" s="74"/>
      <c r="AR11" s="73">
        <f>ROUNDUP(AV7-1*AV7*IF(MIN(AX5,AX6)=0,MAX(AX5,AX6),MIN(AX5,AX6))/3,2)</f>
        <v>0</v>
      </c>
      <c r="AS11" s="74"/>
      <c r="AT11" s="84">
        <f>AV7</f>
        <v>0</v>
      </c>
      <c r="AU11" s="74"/>
      <c r="AV11" s="73">
        <f>ROUNDDOWN(AV7+1*AV7*IF(MIN(AX5,AX6)=0,MAX(AX5,AX6),MIN(AX5,AX6))/3,2)</f>
        <v>0</v>
      </c>
      <c r="AW11" s="74"/>
      <c r="AX11" s="73">
        <f>ROUNDDOWN(AV7+2*AV7*IF(MIN(AX5,AX6)=0,MAX(AX5,AX6),MIN(AX5,AX6))/3,2)</f>
        <v>0</v>
      </c>
      <c r="AY11" s="74"/>
      <c r="AZ11" s="73">
        <f>ROUNDDOWN(AV7+3*AV7*IF(MIN(AX5,AX6)=0,MAX(AX5,AX6),MIN(AX5,AX6))/3,2)</f>
        <v>0</v>
      </c>
      <c r="BA11" s="74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41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41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41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41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42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42"/>
      <c r="AL14" s="42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41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42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42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41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42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42"/>
      <c r="AL16" s="42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41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42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42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41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42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42"/>
      <c r="AL18" s="42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41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42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42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41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42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42"/>
      <c r="AL20" s="42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41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42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42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41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42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42"/>
      <c r="AL22" s="42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41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42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42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41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42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42"/>
      <c r="AL24" s="42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41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42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42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41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42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42"/>
      <c r="AL26" s="42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41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42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42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41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42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42"/>
      <c r="AL28" s="42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41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42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42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41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42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42"/>
      <c r="AL30" s="42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41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42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42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42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42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42"/>
      <c r="AL32" s="42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3" ht="20" customHeight="1" x14ac:dyDescent="0.15">
      <c r="A33" s="42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42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42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3" ht="20" customHeight="1" x14ac:dyDescent="0.15">
      <c r="A34" s="42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42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42"/>
      <c r="AL34" s="42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3" ht="20" customHeight="1" x14ac:dyDescent="0.15">
      <c r="A35" s="42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42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42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3" ht="20" customHeight="1" x14ac:dyDescent="0.15">
      <c r="A36" s="42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42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42"/>
      <c r="AL36" s="42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3" ht="20" customHeight="1" x14ac:dyDescent="0.15">
      <c r="A37" s="42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42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42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3" ht="15" customHeight="1" x14ac:dyDescent="0.15">
      <c r="A38" s="22"/>
    </row>
    <row r="39" spans="1:53" ht="3.75" customHeight="1" x14ac:dyDescent="0.15"/>
    <row r="40" spans="1:53" ht="4.5" customHeight="1" x14ac:dyDescent="0.15"/>
    <row r="41" spans="1:53" ht="12.75" customHeight="1" x14ac:dyDescent="0.15"/>
    <row r="42" spans="1:53" ht="12.75" customHeight="1" x14ac:dyDescent="0.15"/>
    <row r="43" spans="1:53" s="24" customFormat="1" ht="12.75" customHeight="1" x14ac:dyDescent="0.15"/>
    <row r="44" spans="1:53" s="24" customFormat="1" ht="12.75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  <row r="57" ht="20" customHeight="1" x14ac:dyDescent="0.15"/>
    <row r="58" ht="20" customHeight="1" x14ac:dyDescent="0.15"/>
    <row r="59" ht="20" customHeight="1" x14ac:dyDescent="0.15"/>
    <row r="60" ht="20" customHeight="1" x14ac:dyDescent="0.15"/>
    <row r="61" ht="20" customHeight="1" x14ac:dyDescent="0.15"/>
    <row r="62" ht="20" customHeight="1" x14ac:dyDescent="0.15"/>
    <row r="63" ht="20" customHeight="1" x14ac:dyDescent="0.15"/>
    <row r="64" ht="20" customHeight="1" x14ac:dyDescent="0.15"/>
    <row r="65" spans="1:1" ht="20" customHeight="1" x14ac:dyDescent="0.15"/>
    <row r="66" spans="1:1" ht="20" customHeight="1" x14ac:dyDescent="0.15"/>
    <row r="67" spans="1:1" ht="20" customHeight="1" x14ac:dyDescent="0.15"/>
    <row r="68" spans="1:1" ht="20" customHeight="1" x14ac:dyDescent="0.15"/>
    <row r="69" spans="1:1" ht="20" customHeight="1" x14ac:dyDescent="0.15"/>
    <row r="70" spans="1:1" ht="20" customHeight="1" x14ac:dyDescent="0.15"/>
    <row r="71" spans="1:1" ht="20" customHeight="1" x14ac:dyDescent="0.15"/>
    <row r="72" spans="1:1" ht="20" customHeight="1" x14ac:dyDescent="0.15"/>
    <row r="73" spans="1:1" ht="20" customHeight="1" x14ac:dyDescent="0.15"/>
    <row r="74" spans="1:1" ht="12" customHeight="1" x14ac:dyDescent="0.15">
      <c r="A74" s="22"/>
    </row>
    <row r="75" spans="1:1" ht="3" customHeight="1" x14ac:dyDescent="0.15"/>
    <row r="76" spans="1:1" ht="7.5" customHeight="1" x14ac:dyDescent="0.15"/>
    <row r="77" spans="1:1" ht="12.75" customHeight="1" x14ac:dyDescent="0.15"/>
    <row r="78" spans="1:1" ht="12.75" customHeight="1" x14ac:dyDescent="0.15"/>
    <row r="79" spans="1:1" s="24" customFormat="1" ht="12.75" customHeight="1" x14ac:dyDescent="0.15"/>
    <row r="80" spans="1:1" s="24" customFormat="1" ht="12.75" customHeight="1" x14ac:dyDescent="0.15"/>
    <row r="85" ht="20" customHeight="1" x14ac:dyDescent="0.15"/>
    <row r="86" ht="20" customHeight="1" x14ac:dyDescent="0.15"/>
    <row r="87" ht="20" customHeight="1" x14ac:dyDescent="0.15"/>
    <row r="88" ht="20" customHeight="1" x14ac:dyDescent="0.15"/>
    <row r="89" ht="20" customHeight="1" x14ac:dyDescent="0.15"/>
    <row r="90" ht="20" customHeight="1" x14ac:dyDescent="0.15"/>
    <row r="91" ht="20" customHeight="1" x14ac:dyDescent="0.15"/>
    <row r="92" ht="20" customHeight="1" x14ac:dyDescent="0.15"/>
    <row r="93" ht="20" customHeight="1" x14ac:dyDescent="0.15"/>
    <row r="94" ht="20" customHeight="1" x14ac:dyDescent="0.15"/>
    <row r="95" ht="20" customHeight="1" x14ac:dyDescent="0.15"/>
    <row r="96" ht="20" customHeight="1" x14ac:dyDescent="0.15"/>
    <row r="97" spans="1:1" ht="20" customHeight="1" x14ac:dyDescent="0.15"/>
    <row r="98" spans="1:1" ht="20" customHeight="1" x14ac:dyDescent="0.15"/>
    <row r="99" spans="1:1" ht="20" customHeight="1" x14ac:dyDescent="0.15"/>
    <row r="100" spans="1:1" ht="20" customHeight="1" x14ac:dyDescent="0.15"/>
    <row r="101" spans="1:1" ht="20" customHeight="1" x14ac:dyDescent="0.15"/>
    <row r="102" spans="1:1" ht="20" customHeight="1" x14ac:dyDescent="0.15"/>
    <row r="103" spans="1:1" ht="20" customHeight="1" x14ac:dyDescent="0.15"/>
    <row r="104" spans="1:1" ht="20" customHeight="1" x14ac:dyDescent="0.15"/>
    <row r="105" spans="1:1" ht="20" customHeight="1" x14ac:dyDescent="0.15"/>
    <row r="106" spans="1:1" ht="20" customHeight="1" x14ac:dyDescent="0.15"/>
    <row r="107" spans="1:1" ht="20" customHeight="1" x14ac:dyDescent="0.15"/>
    <row r="108" spans="1:1" ht="20" customHeight="1" x14ac:dyDescent="0.15"/>
    <row r="109" spans="1:1" ht="20" customHeight="1" x14ac:dyDescent="0.15"/>
    <row r="110" spans="1:1" ht="9" customHeight="1" x14ac:dyDescent="0.15">
      <c r="A110" s="22"/>
    </row>
    <row r="111" spans="1:1" ht="6" customHeight="1" x14ac:dyDescent="0.15"/>
    <row r="112" spans="1:1" ht="8.25" customHeight="1" x14ac:dyDescent="0.15"/>
    <row r="113" ht="12.75" customHeight="1" x14ac:dyDescent="0.15"/>
    <row r="114" ht="12.75" customHeight="1" x14ac:dyDescent="0.15"/>
    <row r="115" s="24" customFormat="1" ht="12.75" customHeight="1" x14ac:dyDescent="0.15"/>
    <row r="116" s="24" customFormat="1" ht="12.75" customHeight="1" x14ac:dyDescent="0.15"/>
    <row r="121" ht="20" customHeight="1" x14ac:dyDescent="0.15"/>
    <row r="122" ht="20" customHeight="1" x14ac:dyDescent="0.15"/>
    <row r="123" ht="20" customHeight="1" x14ac:dyDescent="0.15"/>
    <row r="124" ht="20" customHeight="1" x14ac:dyDescent="0.15"/>
    <row r="125" ht="20" customHeight="1" x14ac:dyDescent="0.15"/>
    <row r="126" ht="20" customHeight="1" x14ac:dyDescent="0.15"/>
    <row r="127" ht="20" customHeight="1" x14ac:dyDescent="0.15"/>
    <row r="128" ht="20" customHeight="1" x14ac:dyDescent="0.15"/>
    <row r="129" ht="20" customHeight="1" x14ac:dyDescent="0.15"/>
    <row r="130" ht="20" customHeight="1" x14ac:dyDescent="0.15"/>
    <row r="131" ht="20" customHeight="1" x14ac:dyDescent="0.15"/>
    <row r="132" ht="20" customHeight="1" x14ac:dyDescent="0.15"/>
    <row r="133" ht="20" customHeight="1" x14ac:dyDescent="0.15"/>
    <row r="134" ht="20" customHeight="1" x14ac:dyDescent="0.15"/>
    <row r="135" ht="20" customHeight="1" x14ac:dyDescent="0.15"/>
    <row r="136" ht="20" customHeight="1" x14ac:dyDescent="0.15"/>
    <row r="137" ht="20" customHeight="1" x14ac:dyDescent="0.15"/>
    <row r="138" ht="20" customHeight="1" x14ac:dyDescent="0.15"/>
    <row r="139" ht="20" customHeight="1" x14ac:dyDescent="0.15"/>
    <row r="140" ht="20" customHeight="1" x14ac:dyDescent="0.15"/>
    <row r="141" ht="20" customHeight="1" x14ac:dyDescent="0.15"/>
    <row r="142" ht="20" customHeight="1" x14ac:dyDescent="0.15"/>
    <row r="143" ht="20" customHeight="1" x14ac:dyDescent="0.15"/>
    <row r="144" ht="20" customHeight="1" x14ac:dyDescent="0.15"/>
    <row r="145" spans="1:1" ht="20" customHeight="1" x14ac:dyDescent="0.15"/>
    <row r="146" spans="1:1" ht="7.5" customHeight="1" x14ac:dyDescent="0.15">
      <c r="A146" s="22"/>
    </row>
    <row r="147" spans="1:1" ht="7.5" customHeight="1" x14ac:dyDescent="0.15"/>
    <row r="148" spans="1:1" ht="8.25" customHeight="1" x14ac:dyDescent="0.15"/>
    <row r="149" spans="1:1" ht="12.75" customHeight="1" x14ac:dyDescent="0.15"/>
    <row r="150" spans="1:1" ht="12.75" customHeight="1" x14ac:dyDescent="0.15"/>
    <row r="151" spans="1:1" s="24" customFormat="1" ht="12.75" customHeight="1" x14ac:dyDescent="0.15"/>
    <row r="152" spans="1:1" s="24" customFormat="1" ht="12.75" customHeight="1" x14ac:dyDescent="0.15"/>
    <row r="157" spans="1:1" ht="20" customHeight="1" x14ac:dyDescent="0.15"/>
    <row r="158" spans="1:1" ht="20" customHeight="1" x14ac:dyDescent="0.15"/>
    <row r="159" spans="1:1" ht="20" customHeight="1" x14ac:dyDescent="0.15"/>
    <row r="160" spans="1:1" ht="20" customHeight="1" x14ac:dyDescent="0.15"/>
    <row r="161" ht="20" customHeight="1" x14ac:dyDescent="0.15"/>
    <row r="162" ht="20" customHeight="1" x14ac:dyDescent="0.15"/>
    <row r="163" ht="20" customHeight="1" x14ac:dyDescent="0.15"/>
    <row r="164" ht="20" customHeight="1" x14ac:dyDescent="0.15"/>
    <row r="165" ht="20" customHeight="1" x14ac:dyDescent="0.15"/>
    <row r="166" ht="20" customHeight="1" x14ac:dyDescent="0.15"/>
    <row r="167" ht="20" customHeight="1" x14ac:dyDescent="0.15"/>
    <row r="168" ht="20" customHeight="1" x14ac:dyDescent="0.15"/>
    <row r="169" ht="20" customHeight="1" x14ac:dyDescent="0.15"/>
    <row r="170" ht="20" customHeight="1" x14ac:dyDescent="0.15"/>
    <row r="171" ht="20" customHeight="1" x14ac:dyDescent="0.15"/>
    <row r="172" ht="20" customHeight="1" x14ac:dyDescent="0.15"/>
    <row r="173" ht="20" customHeight="1" x14ac:dyDescent="0.15"/>
    <row r="174" ht="20" customHeight="1" x14ac:dyDescent="0.15"/>
    <row r="175" ht="20" customHeight="1" x14ac:dyDescent="0.15"/>
    <row r="176" ht="20" customHeight="1" x14ac:dyDescent="0.15"/>
    <row r="177" spans="1:1" ht="20" customHeight="1" x14ac:dyDescent="0.15"/>
    <row r="178" spans="1:1" ht="20" customHeight="1" x14ac:dyDescent="0.15"/>
    <row r="179" spans="1:1" ht="20" customHeight="1" x14ac:dyDescent="0.15"/>
    <row r="180" spans="1:1" ht="20" customHeight="1" x14ac:dyDescent="0.15"/>
    <row r="181" spans="1:1" ht="20" customHeight="1" x14ac:dyDescent="0.15"/>
    <row r="182" spans="1:1" ht="8.25" customHeight="1" x14ac:dyDescent="0.15">
      <c r="A182" s="22"/>
    </row>
    <row r="183" spans="1:1" ht="6.75" customHeight="1" x14ac:dyDescent="0.15"/>
    <row r="184" spans="1:1" ht="8.25" customHeight="1" x14ac:dyDescent="0.15"/>
    <row r="185" spans="1:1" ht="12.75" customHeight="1" x14ac:dyDescent="0.15"/>
    <row r="186" spans="1:1" ht="12.75" customHeight="1" x14ac:dyDescent="0.15"/>
    <row r="187" spans="1:1" s="24" customFormat="1" ht="12.75" customHeight="1" x14ac:dyDescent="0.15"/>
    <row r="188" spans="1:1" s="24" customFormat="1" ht="12.75" customHeight="1" x14ac:dyDescent="0.15"/>
    <row r="193" ht="20" customHeight="1" x14ac:dyDescent="0.15"/>
    <row r="194" ht="20" customHeight="1" x14ac:dyDescent="0.15"/>
    <row r="195" ht="20" customHeight="1" x14ac:dyDescent="0.15"/>
    <row r="196" ht="20" customHeight="1" x14ac:dyDescent="0.15"/>
    <row r="197" ht="20" customHeight="1" x14ac:dyDescent="0.15"/>
    <row r="198" ht="20" customHeight="1" x14ac:dyDescent="0.15"/>
    <row r="199" ht="20" customHeight="1" x14ac:dyDescent="0.15"/>
    <row r="200" ht="20" customHeight="1" x14ac:dyDescent="0.15"/>
    <row r="201" ht="20" customHeight="1" x14ac:dyDescent="0.15"/>
    <row r="202" ht="20" customHeight="1" x14ac:dyDescent="0.15"/>
    <row r="203" ht="20" customHeight="1" x14ac:dyDescent="0.15"/>
    <row r="204" ht="20" customHeight="1" x14ac:dyDescent="0.15"/>
    <row r="205" ht="20" customHeight="1" x14ac:dyDescent="0.15"/>
    <row r="206" ht="20" customHeight="1" x14ac:dyDescent="0.15"/>
    <row r="207" ht="20" customHeight="1" x14ac:dyDescent="0.15"/>
    <row r="208" ht="20" customHeight="1" x14ac:dyDescent="0.15"/>
    <row r="209" spans="1:1" ht="20" customHeight="1" x14ac:dyDescent="0.15"/>
    <row r="210" spans="1:1" ht="20" customHeight="1" x14ac:dyDescent="0.15"/>
    <row r="211" spans="1:1" ht="20" customHeight="1" x14ac:dyDescent="0.15"/>
    <row r="212" spans="1:1" ht="20" customHeight="1" x14ac:dyDescent="0.15"/>
    <row r="213" spans="1:1" ht="20" customHeight="1" x14ac:dyDescent="0.15"/>
    <row r="214" spans="1:1" ht="20" customHeight="1" x14ac:dyDescent="0.15"/>
    <row r="215" spans="1:1" ht="20" customHeight="1" x14ac:dyDescent="0.15"/>
    <row r="216" spans="1:1" ht="20" customHeight="1" x14ac:dyDescent="0.15"/>
    <row r="217" spans="1:1" ht="20" customHeight="1" x14ac:dyDescent="0.15"/>
    <row r="218" spans="1:1" ht="9" customHeight="1" x14ac:dyDescent="0.15">
      <c r="A218" s="22"/>
    </row>
    <row r="219" spans="1:1" ht="6" customHeight="1" x14ac:dyDescent="0.15"/>
    <row r="220" spans="1:1" ht="8.25" customHeight="1" x14ac:dyDescent="0.15"/>
    <row r="221" spans="1:1" ht="12.75" customHeight="1" x14ac:dyDescent="0.15"/>
    <row r="222" spans="1:1" ht="12.75" customHeight="1" x14ac:dyDescent="0.15"/>
    <row r="223" spans="1:1" s="24" customFormat="1" ht="12.75" customHeight="1" x14ac:dyDescent="0.15"/>
    <row r="224" spans="1:1" s="24" customFormat="1" ht="12.75" customHeight="1" x14ac:dyDescent="0.15"/>
    <row r="229" ht="20" customHeight="1" x14ac:dyDescent="0.15"/>
    <row r="230" ht="20" customHeight="1" x14ac:dyDescent="0.15"/>
    <row r="231" ht="20" customHeight="1" x14ac:dyDescent="0.15"/>
    <row r="232" ht="20" customHeight="1" x14ac:dyDescent="0.15"/>
    <row r="233" ht="20" customHeight="1" x14ac:dyDescent="0.15"/>
    <row r="234" ht="20" customHeight="1" x14ac:dyDescent="0.15"/>
    <row r="235" ht="20" customHeight="1" x14ac:dyDescent="0.15"/>
    <row r="236" ht="20" customHeight="1" x14ac:dyDescent="0.15"/>
    <row r="237" ht="20" customHeight="1" x14ac:dyDescent="0.15"/>
    <row r="238" ht="20" customHeight="1" x14ac:dyDescent="0.15"/>
    <row r="239" ht="20" customHeight="1" x14ac:dyDescent="0.15"/>
    <row r="240" ht="20" customHeight="1" x14ac:dyDescent="0.15"/>
    <row r="241" spans="1:1" ht="20" customHeight="1" x14ac:dyDescent="0.15"/>
    <row r="242" spans="1:1" ht="20" customHeight="1" x14ac:dyDescent="0.15"/>
    <row r="243" spans="1:1" ht="20" customHeight="1" x14ac:dyDescent="0.15"/>
    <row r="244" spans="1:1" ht="20" customHeight="1" x14ac:dyDescent="0.15"/>
    <row r="245" spans="1:1" ht="20" customHeight="1" x14ac:dyDescent="0.15"/>
    <row r="246" spans="1:1" ht="20" customHeight="1" x14ac:dyDescent="0.15"/>
    <row r="247" spans="1:1" ht="20" customHeight="1" x14ac:dyDescent="0.15"/>
    <row r="248" spans="1:1" ht="20" customHeight="1" x14ac:dyDescent="0.15"/>
    <row r="249" spans="1:1" ht="20" customHeight="1" x14ac:dyDescent="0.15"/>
    <row r="250" spans="1:1" ht="20" customHeight="1" x14ac:dyDescent="0.15"/>
    <row r="251" spans="1:1" ht="20" customHeight="1" x14ac:dyDescent="0.15"/>
    <row r="252" spans="1:1" ht="20" customHeight="1" x14ac:dyDescent="0.15"/>
    <row r="253" spans="1:1" ht="20" customHeight="1" x14ac:dyDescent="0.15"/>
    <row r="254" spans="1:1" ht="8.25" customHeight="1" x14ac:dyDescent="0.15">
      <c r="A254" s="22"/>
    </row>
    <row r="255" spans="1:1" ht="6.75" customHeight="1" x14ac:dyDescent="0.15"/>
    <row r="256" spans="1:1" ht="8.25" customHeight="1" x14ac:dyDescent="0.15"/>
    <row r="257" ht="12.75" customHeight="1" x14ac:dyDescent="0.15"/>
    <row r="258" ht="12.75" customHeight="1" x14ac:dyDescent="0.15"/>
    <row r="259" s="24" customFormat="1" ht="12.75" customHeight="1" x14ac:dyDescent="0.15"/>
    <row r="260" s="24" customFormat="1" ht="12.75" customHeight="1" x14ac:dyDescent="0.15"/>
    <row r="265" ht="20" customHeight="1" x14ac:dyDescent="0.15"/>
    <row r="266" ht="20" customHeight="1" x14ac:dyDescent="0.15"/>
    <row r="267" ht="20" customHeight="1" x14ac:dyDescent="0.15"/>
    <row r="268" ht="20" customHeight="1" x14ac:dyDescent="0.15"/>
    <row r="269" ht="20" customHeight="1" x14ac:dyDescent="0.15"/>
    <row r="270" ht="20" customHeight="1" x14ac:dyDescent="0.15"/>
    <row r="271" ht="20" customHeight="1" x14ac:dyDescent="0.15"/>
    <row r="272" ht="20" customHeight="1" x14ac:dyDescent="0.15"/>
    <row r="273" ht="20" customHeight="1" x14ac:dyDescent="0.15"/>
    <row r="274" ht="20" customHeight="1" x14ac:dyDescent="0.15"/>
    <row r="275" ht="20" customHeight="1" x14ac:dyDescent="0.15"/>
    <row r="276" ht="20" customHeight="1" x14ac:dyDescent="0.15"/>
    <row r="277" ht="20" customHeight="1" x14ac:dyDescent="0.15"/>
    <row r="278" ht="20" customHeight="1" x14ac:dyDescent="0.15"/>
    <row r="279" ht="20" customHeight="1" x14ac:dyDescent="0.15"/>
    <row r="280" ht="20" customHeight="1" x14ac:dyDescent="0.15"/>
    <row r="281" ht="20" customHeight="1" x14ac:dyDescent="0.15"/>
    <row r="282" ht="20" customHeight="1" x14ac:dyDescent="0.15"/>
    <row r="283" ht="20" customHeight="1" x14ac:dyDescent="0.15"/>
    <row r="284" ht="20" customHeight="1" x14ac:dyDescent="0.15"/>
    <row r="285" ht="20" customHeight="1" x14ac:dyDescent="0.15"/>
    <row r="286" ht="20" customHeight="1" x14ac:dyDescent="0.15"/>
    <row r="287" ht="20" customHeight="1" x14ac:dyDescent="0.15"/>
    <row r="288" ht="20" customHeight="1" x14ac:dyDescent="0.15"/>
    <row r="289" spans="1:1" ht="20" customHeight="1" x14ac:dyDescent="0.15"/>
    <row r="290" spans="1:1" ht="8.25" customHeight="1" x14ac:dyDescent="0.15">
      <c r="A290" s="22"/>
    </row>
    <row r="291" spans="1:1" ht="6.75" customHeight="1" x14ac:dyDescent="0.15"/>
    <row r="292" spans="1:1" ht="8.25" customHeight="1" x14ac:dyDescent="0.15"/>
    <row r="293" spans="1:1" ht="12.75" customHeight="1" x14ac:dyDescent="0.15"/>
    <row r="294" spans="1:1" ht="12.75" customHeight="1" x14ac:dyDescent="0.15"/>
    <row r="295" spans="1:1" s="24" customFormat="1" ht="12.75" customHeight="1" x14ac:dyDescent="0.15"/>
    <row r="296" spans="1:1" s="24" customFormat="1" ht="12.75" customHeight="1" x14ac:dyDescent="0.15"/>
    <row r="301" spans="1:1" ht="20" customHeight="1" x14ac:dyDescent="0.15"/>
    <row r="302" spans="1:1" ht="20" customHeight="1" x14ac:dyDescent="0.15"/>
    <row r="303" spans="1:1" ht="20" customHeight="1" x14ac:dyDescent="0.15"/>
    <row r="304" spans="1:1" ht="20" customHeight="1" x14ac:dyDescent="0.15"/>
    <row r="305" ht="20" customHeight="1" x14ac:dyDescent="0.15"/>
    <row r="306" ht="20" customHeight="1" x14ac:dyDescent="0.15"/>
    <row r="307" ht="20" customHeight="1" x14ac:dyDescent="0.15"/>
    <row r="308" ht="20" customHeight="1" x14ac:dyDescent="0.15"/>
    <row r="309" ht="20" customHeight="1" x14ac:dyDescent="0.15"/>
    <row r="310" ht="20" customHeight="1" x14ac:dyDescent="0.15"/>
    <row r="311" ht="20" customHeight="1" x14ac:dyDescent="0.15"/>
    <row r="312" ht="20" customHeight="1" x14ac:dyDescent="0.15"/>
    <row r="313" ht="20" customHeight="1" x14ac:dyDescent="0.15"/>
    <row r="314" ht="20" customHeight="1" x14ac:dyDescent="0.15"/>
    <row r="315" ht="20" customHeight="1" x14ac:dyDescent="0.15"/>
    <row r="316" ht="20" customHeight="1" x14ac:dyDescent="0.15"/>
    <row r="317" ht="20" customHeight="1" x14ac:dyDescent="0.15"/>
    <row r="318" ht="20" customHeight="1" x14ac:dyDescent="0.15"/>
    <row r="319" ht="20" customHeight="1" x14ac:dyDescent="0.15"/>
    <row r="320" ht="20" customHeight="1" x14ac:dyDescent="0.15"/>
    <row r="321" spans="1:1" ht="20" customHeight="1" x14ac:dyDescent="0.15"/>
    <row r="322" spans="1:1" ht="20" customHeight="1" x14ac:dyDescent="0.15"/>
    <row r="323" spans="1:1" ht="20" customHeight="1" x14ac:dyDescent="0.15"/>
    <row r="324" spans="1:1" ht="20" customHeight="1" x14ac:dyDescent="0.15"/>
    <row r="325" spans="1:1" ht="20" customHeight="1" x14ac:dyDescent="0.15"/>
    <row r="326" spans="1:1" ht="7.5" customHeight="1" x14ac:dyDescent="0.15">
      <c r="A326" s="22"/>
    </row>
    <row r="327" spans="1:1" ht="7.5" customHeight="1" x14ac:dyDescent="0.15"/>
    <row r="328" spans="1:1" ht="8.25" customHeight="1" x14ac:dyDescent="0.15"/>
    <row r="329" spans="1:1" ht="12.75" customHeight="1" x14ac:dyDescent="0.15"/>
    <row r="330" spans="1:1" ht="12.75" customHeight="1" x14ac:dyDescent="0.15"/>
    <row r="331" spans="1:1" s="24" customFormat="1" ht="12.75" customHeight="1" x14ac:dyDescent="0.15"/>
    <row r="332" spans="1:1" s="24" customFormat="1" ht="12.7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</sheetData>
  <sheetProtection algorithmName="SHA-512" hashValue="bfxtL56prvv5m7ehE+qLYeWqK+7XuS69fQWU9DwkpcvuHXoa8wY7BucuVxfixWpRVcbsTkK7SN9iQll0+99gjA==" saltValue="7PTGuoqJFcqWKWwFBpIejg==" spinCount="100000" sheet="1" objects="1" scenarios="1"/>
  <mergeCells count="67">
    <mergeCell ref="AE8:AF8"/>
    <mergeCell ref="A1:AL2"/>
    <mergeCell ref="N5:Q5"/>
    <mergeCell ref="N6:Q6"/>
    <mergeCell ref="A5:B6"/>
    <mergeCell ref="S5:T6"/>
    <mergeCell ref="AG8:AI8"/>
    <mergeCell ref="S7:T8"/>
    <mergeCell ref="O7:Q7"/>
    <mergeCell ref="AG7:AI7"/>
    <mergeCell ref="L7:N7"/>
    <mergeCell ref="AD7:AF7"/>
    <mergeCell ref="N10:O10"/>
    <mergeCell ref="N11:O11"/>
    <mergeCell ref="X11:Y11"/>
    <mergeCell ref="A7:B8"/>
    <mergeCell ref="M8:N8"/>
    <mergeCell ref="O8:Q8"/>
    <mergeCell ref="D11:E11"/>
    <mergeCell ref="F10:G10"/>
    <mergeCell ref="F11:G11"/>
    <mergeCell ref="D10:E10"/>
    <mergeCell ref="L10:M10"/>
    <mergeCell ref="H11:I11"/>
    <mergeCell ref="H10:I10"/>
    <mergeCell ref="J10:K10"/>
    <mergeCell ref="J11:K11"/>
    <mergeCell ref="L11:M11"/>
    <mergeCell ref="Z11:AA11"/>
    <mergeCell ref="AB11:AC11"/>
    <mergeCell ref="V10:W10"/>
    <mergeCell ref="X10:Y10"/>
    <mergeCell ref="Z10:AA10"/>
    <mergeCell ref="AB10:AC10"/>
    <mergeCell ref="V11:W11"/>
    <mergeCell ref="AV11:AW11"/>
    <mergeCell ref="AX11:AY11"/>
    <mergeCell ref="AZ11:BA11"/>
    <mergeCell ref="AR10:AS10"/>
    <mergeCell ref="P11:Q11"/>
    <mergeCell ref="P10:Q10"/>
    <mergeCell ref="AD11:AE11"/>
    <mergeCell ref="AV10:AW10"/>
    <mergeCell ref="AX10:AY10"/>
    <mergeCell ref="AN11:AO11"/>
    <mergeCell ref="AP11:AQ11"/>
    <mergeCell ref="AN10:AO10"/>
    <mergeCell ref="AP10:AQ10"/>
    <mergeCell ref="AD10:AE10"/>
    <mergeCell ref="AF10:AG10"/>
    <mergeCell ref="AH10:AI10"/>
    <mergeCell ref="AX5:BA5"/>
    <mergeCell ref="AX6:BA6"/>
    <mergeCell ref="AF5:AI5"/>
    <mergeCell ref="AF6:AI6"/>
    <mergeCell ref="AF11:AG11"/>
    <mergeCell ref="AH11:AI11"/>
    <mergeCell ref="AY7:BA7"/>
    <mergeCell ref="AY8:BA8"/>
    <mergeCell ref="AK5:AL6"/>
    <mergeCell ref="AK7:AL8"/>
    <mergeCell ref="AV7:AX7"/>
    <mergeCell ref="AT10:AU10"/>
    <mergeCell ref="AT11:AU11"/>
    <mergeCell ref="AW8:AX8"/>
    <mergeCell ref="AZ10:BA10"/>
    <mergeCell ref="AR11:AS11"/>
  </mergeCells>
  <phoneticPr fontId="5" type="noConversion"/>
  <conditionalFormatting sqref="A1:AL2">
    <cfRule type="expression" dxfId="18" priority="173">
      <formula>A1="Gerät/Parameter/Kontrolle"</formula>
    </cfRule>
  </conditionalFormatting>
  <conditionalFormatting sqref="C3:L3">
    <cfRule type="expression" dxfId="17" priority="172">
      <formula>C3="xxyyxxyyxxzz"</formula>
    </cfRule>
  </conditionalFormatting>
  <conditionalFormatting sqref="Q3 S3:AC3">
    <cfRule type="expression" dxfId="16" priority="171">
      <formula>Q3="dd.mm.yyyy"</formula>
    </cfRule>
  </conditionalFormatting>
  <conditionalFormatting sqref="A5:B6">
    <cfRule type="expression" dxfId="15" priority="170">
      <formula>A5="Test"</formula>
    </cfRule>
  </conditionalFormatting>
  <conditionalFormatting sqref="S5:T6">
    <cfRule type="expression" dxfId="14" priority="169">
      <formula>S5="Test"</formula>
    </cfRule>
  </conditionalFormatting>
  <conditionalFormatting sqref="A7:B8">
    <cfRule type="expression" dxfId="13" priority="168">
      <formula>A7="Level"</formula>
    </cfRule>
  </conditionalFormatting>
  <conditionalFormatting sqref="S7:T8">
    <cfRule type="expression" dxfId="12" priority="167">
      <formula>S7="Level"</formula>
    </cfRule>
  </conditionalFormatting>
  <conditionalFormatting sqref="N5:Q5">
    <cfRule type="expression" dxfId="11" priority="166">
      <formula>N5=0</formula>
    </cfRule>
  </conditionalFormatting>
  <conditionalFormatting sqref="AF5:AI5">
    <cfRule type="expression" dxfId="10" priority="165">
      <formula>AF5=0</formula>
    </cfRule>
  </conditionalFormatting>
  <conditionalFormatting sqref="L7:N7">
    <cfRule type="expression" dxfId="9" priority="164">
      <formula>L7=0</formula>
    </cfRule>
  </conditionalFormatting>
  <conditionalFormatting sqref="AD7:AF7">
    <cfRule type="expression" dxfId="8" priority="163">
      <formula>AD7=0</formula>
    </cfRule>
  </conditionalFormatting>
  <conditionalFormatting sqref="O7:Q7">
    <cfRule type="expression" dxfId="7" priority="162">
      <formula>O7="Einheit"</formula>
    </cfRule>
  </conditionalFormatting>
  <conditionalFormatting sqref="AG7:AI7">
    <cfRule type="expression" dxfId="6" priority="161">
      <formula>AG7="Einheit"</formula>
    </cfRule>
  </conditionalFormatting>
  <conditionalFormatting sqref="AK5:AL6">
    <cfRule type="expression" dxfId="5" priority="160">
      <formula>AK5="Test"</formula>
    </cfRule>
  </conditionalFormatting>
  <conditionalFormatting sqref="AK7:AL8">
    <cfRule type="expression" dxfId="4" priority="159">
      <formula>AK7="Level"</formula>
    </cfRule>
  </conditionalFormatting>
  <conditionalFormatting sqref="AX5:BA5">
    <cfRule type="expression" dxfId="3" priority="158">
      <formula>AX5=0</formula>
    </cfRule>
  </conditionalFormatting>
  <conditionalFormatting sqref="AV7:AX7">
    <cfRule type="expression" dxfId="2" priority="157">
      <formula>AV7=0</formula>
    </cfRule>
  </conditionalFormatting>
  <conditionalFormatting sqref="AY7:BA7">
    <cfRule type="expression" dxfId="1" priority="156">
      <formula>AY7="Einheit"</formula>
    </cfRule>
  </conditionalFormatting>
  <conditionalFormatting sqref="AQ3:AU3">
    <cfRule type="expression" dxfId="0" priority="1">
      <formula>AQ3="dd.mm.yyyy"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&amp;L© PMC, 28.11.2022&amp;CSeite &amp;P/&amp;N&amp;R           www.polymed.ch/Downloads/Labor/Afias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15</v>
      </c>
      <c r="E5" t="s">
        <v>23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IF(Tabelle1!$B13="",NA(),IF(ABS((Tabelle1!$B13-Tabelle1!$L$7)/Tabelle1!$M$8)&gt;3.5,3.5*(Tabelle1!$B13-Tabelle1!$L$7)/ABS(Tabelle1!$B13-Tabelle1!$L$7)+4,(Tabelle1!$B13-Tabelle1!$L$7)/Tabelle1!$M$8+4))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IF(Tabelle1!$B14="",NA(),IF(ABS((Tabelle1!$B14-Tabelle1!$L$7)/Tabelle1!$M$8)&gt;3.5,3.5*(Tabelle1!$B14-Tabelle1!$L$7)/ABS(Tabelle1!$B14-Tabelle1!$L$7)+4,(Tabelle1!$B14-Tabelle1!$L$7)/Tabelle1!$M$8+4))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IF(Tabelle1!$B15="",NA(),IF(ABS((Tabelle1!$B15-Tabelle1!$L$7)/Tabelle1!$M$8)&gt;3.5,3.5*(Tabelle1!$B15-Tabelle1!$L$7)/ABS(Tabelle1!$B15-Tabelle1!$L$7)+4,(Tabelle1!$B15-Tabelle1!$L$7)/Tabelle1!$M$8+4))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IF(Tabelle1!$B16="",NA(),IF(ABS((Tabelle1!$B16-Tabelle1!$L$7)/Tabelle1!$M$8)&gt;3.5,3.5*(Tabelle1!$B16-Tabelle1!$L$7)/ABS(Tabelle1!$B16-Tabelle1!$L$7)+4,(Tabelle1!$B16-Tabelle1!$L$7)/Tabelle1!$M$8+4))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IF(Tabelle1!$B17="",NA(),IF(ABS((Tabelle1!$B17-Tabelle1!$L$7)/Tabelle1!$M$8)&gt;3.5,3.5*(Tabelle1!$B17-Tabelle1!$L$7)/ABS(Tabelle1!$B17-Tabelle1!$L$7)+4,(Tabelle1!$B17-Tabelle1!$L$7)/Tabelle1!$M$8+4))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IF(Tabelle1!$B18="",NA(),IF(ABS((Tabelle1!$B18-Tabelle1!$L$7)/Tabelle1!$M$8)&gt;3.5,3.5*(Tabelle1!$B18-Tabelle1!$L$7)/ABS(Tabelle1!$B18-Tabelle1!$L$7)+4,(Tabelle1!$B18-Tabelle1!$L$7)/Tabelle1!$M$8+4))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IF(Tabelle1!$B19="",NA(),IF(ABS((Tabelle1!$B19-Tabelle1!$L$7)/Tabelle1!$M$8)&gt;3.5,3.5*(Tabelle1!$B19-Tabelle1!$L$7)/ABS(Tabelle1!$B19-Tabelle1!$L$7)+4,(Tabelle1!$B19-Tabelle1!$L$7)/Tabelle1!$M$8+4))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IF(Tabelle1!$B20="",NA(),IF(ABS((Tabelle1!$B20-Tabelle1!$L$7)/Tabelle1!$M$8)&gt;3.5,3.5*(Tabelle1!$B20-Tabelle1!$L$7)/ABS(Tabelle1!$B20-Tabelle1!$L$7)+4,(Tabelle1!$B20-Tabelle1!$L$7)/Tabelle1!$M$8+4))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27</v>
      </c>
    </row>
    <row r="15" spans="3:14" x14ac:dyDescent="0.15">
      <c r="C15" s="4"/>
      <c r="D15" s="8">
        <v>9</v>
      </c>
      <c r="E15" s="8" t="e">
        <f>IF(Tabelle1!$B21="",NA(),IF(ABS((Tabelle1!$B21-Tabelle1!$L$7)/Tabelle1!$M$8)&gt;3.5,3.5*(Tabelle1!$B21-Tabelle1!$L$7)/ABS(Tabelle1!$B21-Tabelle1!$L$7)+4,(Tabelle1!$B21-Tabelle1!$L$7)/Tabelle1!$M$8+4))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IF(Tabelle1!$B22="",NA(),IF(ABS((Tabelle1!$B22-Tabelle1!$L$7)/Tabelle1!$M$8)&gt;3.5,3.5*(Tabelle1!$B22-Tabelle1!$L$7)/ABS(Tabelle1!$B22-Tabelle1!$L$7)+4,(Tabelle1!$B22-Tabelle1!$L$7)/Tabelle1!$M$8+4))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IF(Tabelle1!$B23="",NA(),IF(ABS((Tabelle1!$B23-Tabelle1!$L$7)/Tabelle1!$M$8)&gt;3.5,3.5*(Tabelle1!$B23-Tabelle1!$L$7)/ABS(Tabelle1!$B23-Tabelle1!$L$7)+4,(Tabelle1!$B23-Tabelle1!$L$7)/Tabelle1!$M$8+4))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IF(Tabelle1!$B24="",NA(),IF(ABS((Tabelle1!$B24-Tabelle1!$L$7)/Tabelle1!$M$8)&gt;3.5,3.5*(Tabelle1!$B24-Tabelle1!$L$7)/ABS(Tabelle1!$B24-Tabelle1!$L$7)+4,(Tabelle1!$B24-Tabelle1!$L$7)/Tabelle1!$M$8+4))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IF(Tabelle1!$B25="",NA(),IF(ABS((Tabelle1!$B25-Tabelle1!$L$7)/Tabelle1!$M$8)&gt;3.5,3.5*(Tabelle1!$B25-Tabelle1!$L$7)/ABS(Tabelle1!$B25-Tabelle1!$L$7)+4,(Tabelle1!$B25-Tabelle1!$L$7)/Tabelle1!$M$8+4))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IF(Tabelle1!$B26="",NA(),IF(ABS((Tabelle1!$B26-Tabelle1!$L$7)/Tabelle1!$M$8)&gt;3.5,3.5*(Tabelle1!$B26-Tabelle1!$L$7)/ABS(Tabelle1!$B26-Tabelle1!$L$7)+4,(Tabelle1!$B26-Tabelle1!$L$7)/Tabelle1!$M$8+4))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IF(Tabelle1!$B27="",NA(),IF(ABS((Tabelle1!$B27-Tabelle1!$L$7)/Tabelle1!$M$8)&gt;3.5,3.5*(Tabelle1!$B27-Tabelle1!$L$7)/ABS(Tabelle1!$B27-Tabelle1!$L$7)+4,(Tabelle1!$B27-Tabelle1!$L$7)/Tabelle1!$M$8+4))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IF(Tabelle1!$B28="",NA(),IF(ABS((Tabelle1!$B28-Tabelle1!$L$7)/Tabelle1!$M$8)&gt;3.5,3.5*(Tabelle1!$B28-Tabelle1!$L$7)/ABS(Tabelle1!$B28-Tabelle1!$L$7)+4,(Tabelle1!$B28-Tabelle1!$L$7)/Tabelle1!$M$8+4))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IF(Tabelle1!$B29="",NA(),IF(ABS((Tabelle1!$B29-Tabelle1!$L$7)/Tabelle1!$M$8)&gt;3.5,3.5*(Tabelle1!$B29-Tabelle1!$L$7)/ABS(Tabelle1!$B29-Tabelle1!$L$7)+4,(Tabelle1!$B29-Tabelle1!$L$7)/Tabelle1!$M$8+4))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IF(Tabelle1!$B30="",NA(),IF(ABS((Tabelle1!$B30-Tabelle1!$L$7)/Tabelle1!$M$8)&gt;3.5,3.5*(Tabelle1!$B30-Tabelle1!$L$7)/ABS(Tabelle1!$B30-Tabelle1!$L$7)+4,(Tabelle1!$B30-Tabelle1!$L$7)/Tabelle1!$M$8+4))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IF(Tabelle1!$B31="",NA(),IF(ABS((Tabelle1!$B31-Tabelle1!$L$7)/Tabelle1!$M$8)&gt;3.5,3.5*(Tabelle1!$B31-Tabelle1!$L$7)/ABS(Tabelle1!$B31-Tabelle1!$L$7)+4,(Tabelle1!$B31-Tabelle1!$L$7)/Tabelle1!$M$8+4))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IF(Tabelle1!$B32="",NA(),IF(ABS((Tabelle1!$B32-Tabelle1!$L$7)/Tabelle1!$M$8)&gt;3.5,3.5*(Tabelle1!$B32-Tabelle1!$L$7)/ABS(Tabelle1!$B32-Tabelle1!$L$7)+4,(Tabelle1!$B32-Tabelle1!$L$7)/Tabelle1!$M$8+4))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IF(Tabelle1!$B33="",NA(),IF(ABS((Tabelle1!$B33-Tabelle1!$L$7)/Tabelle1!$M$8)&gt;3.5,3.5*(Tabelle1!$B33-Tabelle1!$L$7)/ABS(Tabelle1!$B33-Tabelle1!$L$7)+4,(Tabelle1!$B33-Tabelle1!$L$7)/Tabelle1!$M$8+4))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IF(Tabelle1!$B34="",NA(),IF(ABS((Tabelle1!$B34-Tabelle1!$L$7)/Tabelle1!$M$8)&gt;3.5,3.5*(Tabelle1!$B34-Tabelle1!$L$7)/ABS(Tabelle1!$B34-Tabelle1!$L$7)+4,(Tabelle1!$B34-Tabelle1!$L$7)/Tabelle1!$M$8+4))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IF(Tabelle1!$B35="",NA(),IF(ABS((Tabelle1!$B35-Tabelle1!$L$7)/Tabelle1!$M$8)&gt;3.5,3.5*(Tabelle1!$B35-Tabelle1!$L$7)/ABS(Tabelle1!$B35-Tabelle1!$L$7)+4,(Tabelle1!$B35-Tabelle1!$L$7)/Tabelle1!$M$8+4))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IF(Tabelle1!$B36="",NA(),IF(ABS((Tabelle1!$B36-Tabelle1!$L$7)/Tabelle1!$M$8)&gt;3.5,3.5*(Tabelle1!$B36-Tabelle1!$L$7)/ABS(Tabelle1!$B36-Tabelle1!$L$7)+4,(Tabelle1!$B36-Tabelle1!$L$7)/Tabelle1!$M$8+4))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IF(Tabelle1!$B37="",NA(),IF(ABS((Tabelle1!$B37-Tabelle1!$L$7)/Tabelle1!$M$8)&gt;3.5,3.5*(Tabelle1!$B37-Tabelle1!$L$7)/ABS(Tabelle1!$B37-Tabelle1!$L$7)+4,(Tabelle1!$B37-Tabelle1!$L$7)/Tabelle1!$M$8+4))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25</v>
      </c>
      <c r="D33" s="2" t="s">
        <v>15</v>
      </c>
      <c r="E33" s="2" t="s">
        <v>26</v>
      </c>
      <c r="F33" s="13" t="s">
        <v>16</v>
      </c>
      <c r="G33" s="13" t="s">
        <v>17</v>
      </c>
      <c r="H33" s="13" t="s">
        <v>18</v>
      </c>
      <c r="I33" s="13" t="s">
        <v>19</v>
      </c>
      <c r="J33" s="13" t="s">
        <v>20</v>
      </c>
      <c r="K33" s="13" t="s">
        <v>21</v>
      </c>
      <c r="L33" s="14" t="s">
        <v>22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IF(Tabelle1!$T13="",NA(),IF(ABS((Tabelle1!$T13-Tabelle1!$AD$7)/Tabelle1!$AE$8)&gt;3.5,3.5*(Tabelle1!$T13-Tabelle1!$AD$7)/ABS(Tabelle1!$T13-Tabelle1!$AD$7)+4,(Tabelle1!$T13-Tabelle1!$AD$7)/Tabelle1!$AE$8+4))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IF(Tabelle1!$T14="",NA(),IF(ABS((Tabelle1!$T14-Tabelle1!$AD$7)/Tabelle1!$AE$8)&gt;3.5,3.5*(Tabelle1!$T14-Tabelle1!$AD$7)/ABS(Tabelle1!$T14-Tabelle1!$AD$7)+4,(Tabelle1!$T14-Tabelle1!$AD$7)/Tabelle1!$AE$8+4))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IF(Tabelle1!$T15="",NA(),IF(ABS((Tabelle1!$T15-Tabelle1!$AD$7)/Tabelle1!$AE$8)&gt;3.5,3.5*(Tabelle1!$T15-Tabelle1!$AD$7)/ABS(Tabelle1!$T15-Tabelle1!$AD$7)+4,(Tabelle1!$T15-Tabelle1!$AD$7)/Tabelle1!$AE$8+4))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IF(Tabelle1!$T16="",NA(),IF(ABS((Tabelle1!$T16-Tabelle1!$AD$7)/Tabelle1!$AE$8)&gt;3.5,3.5*(Tabelle1!$T16-Tabelle1!$AD$7)/ABS(Tabelle1!$T16-Tabelle1!$AD$7)+4,(Tabelle1!$T16-Tabelle1!$AD$7)/Tabelle1!$AE$8+4))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IF(Tabelle1!$T17="",NA(),IF(ABS((Tabelle1!$T17-Tabelle1!$AD$7)/Tabelle1!$AE$8)&gt;3.5,3.5*(Tabelle1!$T17-Tabelle1!$AD$7)/ABS(Tabelle1!$T17-Tabelle1!$AD$7)+4,(Tabelle1!$T17-Tabelle1!$AD$7)/Tabelle1!$AE$8+4))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IF(Tabelle1!$T18="",NA(),IF(ABS((Tabelle1!$T18-Tabelle1!$AD$7)/Tabelle1!$AE$8)&gt;3.5,3.5*(Tabelle1!$T18-Tabelle1!$AD$7)/ABS(Tabelle1!$T18-Tabelle1!$AD$7)+4,(Tabelle1!$T18-Tabelle1!$AD$7)/Tabelle1!$AE$8+4))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28</v>
      </c>
    </row>
    <row r="41" spans="3:14" x14ac:dyDescent="0.15">
      <c r="C41" s="4"/>
      <c r="D41" s="8">
        <v>7</v>
      </c>
      <c r="E41" s="8" t="e">
        <f>IF(Tabelle1!$T19="",NA(),IF(ABS((Tabelle1!$T19-Tabelle1!$AD$7)/Tabelle1!$AE$8)&gt;3.5,3.5*(Tabelle1!$T19-Tabelle1!$AD$7)/ABS(Tabelle1!$T19-Tabelle1!$AD$7)+4,(Tabelle1!$T19-Tabelle1!$AD$7)/Tabelle1!$AE$8+4))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IF(Tabelle1!$T20="",NA(),IF(ABS((Tabelle1!$T20-Tabelle1!$AD$7)/Tabelle1!$AE$8)&gt;3.5,3.5*(Tabelle1!$T20-Tabelle1!$AD$7)/ABS(Tabelle1!$T20-Tabelle1!$AD$7)+4,(Tabelle1!$T20-Tabelle1!$AD$7)/Tabelle1!$AE$8+4))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IF(Tabelle1!$T21="",NA(),IF(ABS((Tabelle1!$T21-Tabelle1!$AD$7)/Tabelle1!$AE$8)&gt;3.5,3.5*(Tabelle1!$T21-Tabelle1!$AD$7)/ABS(Tabelle1!$T21-Tabelle1!$AD$7)+4,(Tabelle1!$T21-Tabelle1!$AD$7)/Tabelle1!$AE$8+4))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IF(Tabelle1!$T22="",NA(),IF(ABS((Tabelle1!$T22-Tabelle1!$AD$7)/Tabelle1!$AE$8)&gt;3.5,3.5*(Tabelle1!$T22-Tabelle1!$AD$7)/ABS(Tabelle1!$T22-Tabelle1!$AD$7)+4,(Tabelle1!$T22-Tabelle1!$AD$7)/Tabelle1!$AE$8+4))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IF(Tabelle1!$T23="",NA(),IF(ABS((Tabelle1!$T23-Tabelle1!$AD$7)/Tabelle1!$AE$8)&gt;3.5,3.5*(Tabelle1!$T23-Tabelle1!$AD$7)/ABS(Tabelle1!$T23-Tabelle1!$AD$7)+4,(Tabelle1!$T23-Tabelle1!$AD$7)/Tabelle1!$AE$8+4))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IF(Tabelle1!$T24="",NA(),IF(ABS((Tabelle1!$T24-Tabelle1!$AD$7)/Tabelle1!$AE$8)&gt;3.5,3.5*(Tabelle1!$T24-Tabelle1!$AD$7)/ABS(Tabelle1!$T24-Tabelle1!$AD$7)+4,(Tabelle1!$T24-Tabelle1!$AD$7)/Tabelle1!$AE$8+4))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IF(Tabelle1!$T25="",NA(),IF(ABS((Tabelle1!$T25-Tabelle1!$AD$7)/Tabelle1!$AE$8)&gt;3.5,3.5*(Tabelle1!$T25-Tabelle1!$AD$7)/ABS(Tabelle1!$T25-Tabelle1!$AD$7)+4,(Tabelle1!$T25-Tabelle1!$AD$7)/Tabelle1!$AE$8+4))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IF(Tabelle1!$T26="",NA(),IF(ABS((Tabelle1!$T26-Tabelle1!$AD$7)/Tabelle1!$AE$8)&gt;3.5,3.5*(Tabelle1!$T26-Tabelle1!$AD$7)/ABS(Tabelle1!$T26-Tabelle1!$AD$7)+4,(Tabelle1!$T26-Tabelle1!$AD$7)/Tabelle1!$AE$8+4))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IF(Tabelle1!$T27="",NA(),IF(ABS((Tabelle1!$T27-Tabelle1!$AD$7)/Tabelle1!$AE$8)&gt;3.5,3.5*(Tabelle1!$T27-Tabelle1!$AD$7)/ABS(Tabelle1!$T27-Tabelle1!$AD$7)+4,(Tabelle1!$T27-Tabelle1!$AD$7)/Tabelle1!$AE$8+4))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IF(Tabelle1!$T28="",NA(),IF(ABS((Tabelle1!$T28-Tabelle1!$AD$7)/Tabelle1!$AE$8)&gt;3.5,3.5*(Tabelle1!$T28-Tabelle1!$AD$7)/ABS(Tabelle1!$T28-Tabelle1!$AD$7)+4,(Tabelle1!$T28-Tabelle1!$AD$7)/Tabelle1!$AE$8+4))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IF(Tabelle1!$T29="",NA(),IF(ABS((Tabelle1!$T29-Tabelle1!$AD$7)/Tabelle1!$AE$8)&gt;3.5,3.5*(Tabelle1!$T29-Tabelle1!$AD$7)/ABS(Tabelle1!$T29-Tabelle1!$AD$7)+4,(Tabelle1!$T29-Tabelle1!$AD$7)/Tabelle1!$AE$8+4))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IF(Tabelle1!$T30="",NA(),IF(ABS((Tabelle1!$T30-Tabelle1!$AD$7)/Tabelle1!$AE$8)&gt;3.5,3.5*(Tabelle1!$T30-Tabelle1!$AD$7)/ABS(Tabelle1!$T30-Tabelle1!$AD$7)+4,(Tabelle1!$T30-Tabelle1!$AD$7)/Tabelle1!$AE$8+4))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IF(Tabelle1!$T31="",NA(),IF(ABS((Tabelle1!$T31-Tabelle1!$AD$7)/Tabelle1!$AE$8)&gt;3.5,3.5*(Tabelle1!$T31-Tabelle1!$AD$7)/ABS(Tabelle1!$T31-Tabelle1!$AD$7)+4,(Tabelle1!$T31-Tabelle1!$AD$7)/Tabelle1!$AE$8+4))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IF(Tabelle1!$T32="",NA(),IF(ABS((Tabelle1!$T32-Tabelle1!$AD$7)/Tabelle1!$AE$8)&gt;3.5,3.5*(Tabelle1!$T32-Tabelle1!$AD$7)/ABS(Tabelle1!$T32-Tabelle1!$AD$7)+4,(Tabelle1!$T32-Tabelle1!$AD$7)/Tabelle1!$AE$8+4))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IF(Tabelle1!$T33="",NA(),IF(ABS((Tabelle1!$T33-Tabelle1!$AD$7)/Tabelle1!$AE$8)&gt;3.5,3.5*(Tabelle1!$T33-Tabelle1!$AD$7)/ABS(Tabelle1!$T33-Tabelle1!$AD$7)+4,(Tabelle1!$T33-Tabelle1!$AD$7)/Tabelle1!$AE$8+4))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IF(Tabelle1!$T34="",NA(),IF(ABS((Tabelle1!$T34-Tabelle1!$AD$7)/Tabelle1!$AE$8)&gt;3.5,3.5*(Tabelle1!$T34-Tabelle1!$AD$7)/ABS(Tabelle1!$T34-Tabelle1!$AD$7)+4,(Tabelle1!$T34-Tabelle1!$AD$7)/Tabelle1!$AE$8+4))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IF(Tabelle1!$T35="",NA(),IF(ABS((Tabelle1!$T35-Tabelle1!$AD$7)/Tabelle1!$AE$8)&gt;3.5,3.5*(Tabelle1!$T35-Tabelle1!$AD$7)/ABS(Tabelle1!$T35-Tabelle1!$AD$7)+4,(Tabelle1!$T35-Tabelle1!$AD$7)/Tabelle1!$AE$8+4))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IF(Tabelle1!$T36="",NA(),IF(ABS((Tabelle1!$T36-Tabelle1!$AD$7)/Tabelle1!$AE$8)&gt;3.5,3.5*(Tabelle1!$T36-Tabelle1!$AD$7)/ABS(Tabelle1!$T36-Tabelle1!$AD$7)+4,(Tabelle1!$T36-Tabelle1!$AD$7)/Tabelle1!$AE$8+4))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IF(Tabelle1!$T37="",NA(),IF(ABS((Tabelle1!$T37-Tabelle1!$AD$7)/Tabelle1!$AE$8)&gt;3.5,3.5*(Tabelle1!$T37-Tabelle1!$AD$7)/ABS(Tabelle1!$T37-Tabelle1!$AD$7)+4,(Tabelle1!$T37-Tabelle1!$AD$7)/Tabelle1!$AE$8+4))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15</v>
      </c>
      <c r="E61" s="2" t="s">
        <v>26</v>
      </c>
      <c r="F61" s="13" t="s">
        <v>16</v>
      </c>
      <c r="G61" s="13" t="s">
        <v>17</v>
      </c>
      <c r="H61" s="13" t="s">
        <v>18</v>
      </c>
      <c r="I61" s="13" t="s">
        <v>19</v>
      </c>
      <c r="J61" s="13" t="s">
        <v>20</v>
      </c>
      <c r="K61" s="13" t="s">
        <v>21</v>
      </c>
      <c r="L61" s="14" t="s">
        <v>22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IF(Tabelle1!$AL13="",NA(),IF(ABS((Tabelle1!$AL13-Tabelle1!$AV$7)/Tabelle1!$AW$8)&gt;3.5,3.5*(Tabelle1!$AL13-Tabelle1!$AV$7)/ABS(Tabelle1!$AL13-Tabelle1!$AV$7)+4,(Tabelle1!$AL13-Tabelle1!$AV$7)/Tabelle1!$AW$8+4))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IF(Tabelle1!$AL14="",NA(),IF(ABS((Tabelle1!$AL14-Tabelle1!$AV$7)/Tabelle1!$AW$8)&gt;3.5,3.5*(Tabelle1!$AL14-Tabelle1!$AV$7)/ABS(Tabelle1!$AL14-Tabelle1!$AV$7)+4,(Tabelle1!$AL14-Tabelle1!$AV$7)/Tabelle1!$AW$8+4))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IF(Tabelle1!$AL15="",NA(),IF(ABS((Tabelle1!$AL15-Tabelle1!$AV$7)/Tabelle1!$AW$8)&gt;3.5,3.5*(Tabelle1!$AL15-Tabelle1!$AV$7)/ABS(Tabelle1!$AL15-Tabelle1!$AV$7)+4,(Tabelle1!$AL15-Tabelle1!$AV$7)/Tabelle1!$AW$8+4))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IF(Tabelle1!$AL16="",NA(),IF(ABS((Tabelle1!$AL16-Tabelle1!$AV$7)/Tabelle1!$AW$8)&gt;3.5,3.5*(Tabelle1!$AL16-Tabelle1!$AV$7)/ABS(Tabelle1!$AL16-Tabelle1!$AV$7)+4,(Tabelle1!$AL16-Tabelle1!$AV$7)/Tabelle1!$AW$8+4))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IF(Tabelle1!$AL17="",NA(),IF(ABS((Tabelle1!$AL17-Tabelle1!$AV$7)/Tabelle1!$AW$8)&gt;3.5,3.5*(Tabelle1!$AL17-Tabelle1!$AV$7)/ABS(Tabelle1!$AL17-Tabelle1!$AV$7)+4,(Tabelle1!$AL17-Tabelle1!$AV$7)/Tabelle1!$AW$8+4))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IF(Tabelle1!$AL18="",NA(),IF(ABS((Tabelle1!$AL18-Tabelle1!$AV$7)/Tabelle1!$AW$8)&gt;3.5,3.5*(Tabelle1!$AL18-Tabelle1!$AV$7)/ABS(Tabelle1!$AL18-Tabelle1!$AV$7)+4,(Tabelle1!$AL18-Tabelle1!$AV$7)/Tabelle1!$AW$8+4))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IF(Tabelle1!$AL19="",NA(),IF(ABS((Tabelle1!$AL19-Tabelle1!$AV$7)/Tabelle1!$AW$8)&gt;3.5,3.5*(Tabelle1!$AL19-Tabelle1!$AV$7)/ABS(Tabelle1!$AL19-Tabelle1!$AV$7)+4,(Tabelle1!$AL19-Tabelle1!$AV$7)/Tabelle1!$AW$8+4))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IF(Tabelle1!$AL20="",NA(),IF(ABS((Tabelle1!$AL20-Tabelle1!$AV$7)/Tabelle1!$AW$8)&gt;3.5,3.5*(Tabelle1!$AL20-Tabelle1!$AV$7)/ABS(Tabelle1!$AL20-Tabelle1!$AV$7)+4,(Tabelle1!$AL20-Tabelle1!$AV$7)/Tabelle1!$AW$8+4))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IF(Tabelle1!$AL21="",NA(),IF(ABS((Tabelle1!$AL21-Tabelle1!$AV$7)/Tabelle1!$AW$8)&gt;3.5,3.5*(Tabelle1!$AL21-Tabelle1!$AV$7)/ABS(Tabelle1!$AL21-Tabelle1!$AV$7)+4,(Tabelle1!$AL21-Tabelle1!$AV$7)/Tabelle1!$AW$8+4))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IF(Tabelle1!$AL22="",NA(),IF(ABS((Tabelle1!$AL22-Tabelle1!$AV$7)/Tabelle1!$AW$8)&gt;3.5,3.5*(Tabelle1!$AL22-Tabelle1!$AV$7)/ABS(Tabelle1!$AL22-Tabelle1!$AV$7)+4,(Tabelle1!$AL22-Tabelle1!$AV$7)/Tabelle1!$AW$8+4))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IF(Tabelle1!$AL23="",NA(),IF(ABS((Tabelle1!$AL23-Tabelle1!$AV$7)/Tabelle1!$AW$8)&gt;3.5,3.5*(Tabelle1!$AL23-Tabelle1!$AV$7)/ABS(Tabelle1!$AL23-Tabelle1!$AV$7)+4,(Tabelle1!$AL23-Tabelle1!$AV$7)/Tabelle1!$AW$8+4))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29</v>
      </c>
    </row>
    <row r="74" spans="4:14" x14ac:dyDescent="0.15">
      <c r="D74" s="8">
        <v>12</v>
      </c>
      <c r="E74" s="8" t="e">
        <f>IF(Tabelle1!$AL24="",NA(),IF(ABS((Tabelle1!$AL24-Tabelle1!$AV$7)/Tabelle1!$AW$8)&gt;3.5,3.5*(Tabelle1!$AL24-Tabelle1!$AV$7)/ABS(Tabelle1!$AL24-Tabelle1!$AV$7)+4,(Tabelle1!$AL24-Tabelle1!$AV$7)/Tabelle1!$AW$8+4))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IF(Tabelle1!$AL25="",NA(),IF(ABS((Tabelle1!$AL25-Tabelle1!$AV$7)/Tabelle1!$AW$8)&gt;3.5,3.5*(Tabelle1!$AL25-Tabelle1!$AV$7)/ABS(Tabelle1!$AL25-Tabelle1!$AV$7)+4,(Tabelle1!$AL25-Tabelle1!$AV$7)/Tabelle1!$AW$8+4))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IF(Tabelle1!$AL26="",NA(),IF(ABS((Tabelle1!$AL26-Tabelle1!$AV$7)/Tabelle1!$AW$8)&gt;3.5,3.5*(Tabelle1!$AL26-Tabelle1!$AV$7)/ABS(Tabelle1!$AL26-Tabelle1!$AV$7)+4,(Tabelle1!$AL26-Tabelle1!$AV$7)/Tabelle1!$AW$8+4))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IF(Tabelle1!$AL27="",NA(),IF(ABS((Tabelle1!$AL27-Tabelle1!$AV$7)/Tabelle1!$AW$8)&gt;3.5,3.5*(Tabelle1!$AL27-Tabelle1!$AV$7)/ABS(Tabelle1!$AL27-Tabelle1!$AV$7)+4,(Tabelle1!$AL27-Tabelle1!$AV$7)/Tabelle1!$AW$8+4))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IF(Tabelle1!$AL28="",NA(),IF(ABS((Tabelle1!$AL28-Tabelle1!$AV$7)/Tabelle1!$AW$8)&gt;3.5,3.5*(Tabelle1!$AL28-Tabelle1!$AV$7)/ABS(Tabelle1!$AL28-Tabelle1!$AV$7)+4,(Tabelle1!$AL28-Tabelle1!$AV$7)/Tabelle1!$AW$8+4))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IF(Tabelle1!$AL29="",NA(),IF(ABS((Tabelle1!$AL29-Tabelle1!$AV$7)/Tabelle1!$AW$8)&gt;3.5,3.5*(Tabelle1!$AL29-Tabelle1!$AV$7)/ABS(Tabelle1!$AL29-Tabelle1!$AV$7)+4,(Tabelle1!$AL29-Tabelle1!$AV$7)/Tabelle1!$AW$8+4))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IF(Tabelle1!$AL30="",NA(),IF(ABS((Tabelle1!$AL30-Tabelle1!$AV$7)/Tabelle1!$AW$8)&gt;3.5,3.5*(Tabelle1!$AL30-Tabelle1!$AV$7)/ABS(Tabelle1!$AL30-Tabelle1!$AV$7)+4,(Tabelle1!$AL30-Tabelle1!$AV$7)/Tabelle1!$AW$8+4))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IF(Tabelle1!$AL31="",NA(),IF(ABS((Tabelle1!$AL31-Tabelle1!$AV$7)/Tabelle1!$AW$8)&gt;3.5,3.5*(Tabelle1!$AL31-Tabelle1!$AV$7)/ABS(Tabelle1!$AL31-Tabelle1!$AV$7)+4,(Tabelle1!$AL31-Tabelle1!$AV$7)/Tabelle1!$AW$8+4))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IF(Tabelle1!$AL32="",NA(),IF(ABS((Tabelle1!$AL32-Tabelle1!$AV$7)/Tabelle1!$AW$8)&gt;3.5,3.5*(Tabelle1!$AL32-Tabelle1!$AV$7)/ABS(Tabelle1!$AL32-Tabelle1!$AV$7)+4,(Tabelle1!$AL32-Tabelle1!$AV$7)/Tabelle1!$AW$8+4))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IF(Tabelle1!$AL33="",NA(),IF(ABS((Tabelle1!$AL33-Tabelle1!$AV$7)/Tabelle1!$AW$8)&gt;3.5,3.5*(Tabelle1!$AL33-Tabelle1!$AV$7)/ABS(Tabelle1!$AL33-Tabelle1!$AV$7)+4,(Tabelle1!$AL33-Tabelle1!$AV$7)/Tabelle1!$AW$8+4))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IF(Tabelle1!$AL34="",NA(),IF(ABS((Tabelle1!$AL34-Tabelle1!$AV$7)/Tabelle1!$AW$8)&gt;3.5,3.5*(Tabelle1!$AL34-Tabelle1!$AV$7)/ABS(Tabelle1!$AL34-Tabelle1!$AV$7)+4,(Tabelle1!$AL34-Tabelle1!$AV$7)/Tabelle1!$AW$8+4))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IF(Tabelle1!$AL35="",NA(),IF(ABS((Tabelle1!$AL35-Tabelle1!$AV$7)/Tabelle1!$AW$8)&gt;3.5,3.5*(Tabelle1!$AL35-Tabelle1!$AV$7)/ABS(Tabelle1!$AL35-Tabelle1!$AV$7)+4,(Tabelle1!$AL35-Tabelle1!$AV$7)/Tabelle1!$AW$8+4))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IF(Tabelle1!$AL36="",NA(),IF(ABS((Tabelle1!$AL36-Tabelle1!$AV$7)/Tabelle1!$AW$8)&gt;3.5,3.5*(Tabelle1!$AL36-Tabelle1!$AV$7)/ABS(Tabelle1!$AL36-Tabelle1!$AV$7)+4,(Tabelle1!$AL36-Tabelle1!$AV$7)/Tabelle1!$AW$8+4))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IF(Tabelle1!$AL37="",NA(),IF(ABS((Tabelle1!$AL37-Tabelle1!$AV$7)/Tabelle1!$AW$8)&gt;3.5,3.5*(Tabelle1!$AL37-Tabelle1!$AV$7)/ABS(Tabelle1!$AL37-Tabelle1!$AV$7)+4,(Tabelle1!$AL37-Tabelle1!$AV$7)/Tabelle1!$AW$8+4))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15</v>
      </c>
      <c r="E89" t="s">
        <v>23</v>
      </c>
      <c r="F89" s="5" t="s">
        <v>16</v>
      </c>
      <c r="G89" s="5" t="s">
        <v>17</v>
      </c>
      <c r="H89" s="5" t="s">
        <v>18</v>
      </c>
      <c r="I89" s="5" t="s">
        <v>19</v>
      </c>
      <c r="J89" s="5" t="s">
        <v>20</v>
      </c>
      <c r="K89" s="5" t="s">
        <v>21</v>
      </c>
      <c r="L89" s="6" t="s">
        <v>22</v>
      </c>
    </row>
    <row r="90" spans="4:12" x14ac:dyDescent="0.15">
      <c r="L90" s="7"/>
    </row>
    <row r="91" spans="4:12" x14ac:dyDescent="0.15">
      <c r="D91" s="8">
        <v>1</v>
      </c>
      <c r="E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30</v>
      </c>
    </row>
    <row r="102" spans="4:14" x14ac:dyDescent="0.15">
      <c r="D102" s="8">
        <v>12</v>
      </c>
      <c r="E1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15</v>
      </c>
      <c r="E117" s="2" t="s">
        <v>26</v>
      </c>
      <c r="F117" s="13" t="s">
        <v>16</v>
      </c>
      <c r="G117" s="13" t="s">
        <v>17</v>
      </c>
      <c r="H117" s="13" t="s">
        <v>18</v>
      </c>
      <c r="I117" s="13" t="s">
        <v>19</v>
      </c>
      <c r="J117" s="13" t="s">
        <v>20</v>
      </c>
      <c r="K117" s="13" t="s">
        <v>21</v>
      </c>
      <c r="L117" s="14" t="s">
        <v>22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15</v>
      </c>
      <c r="E145" s="2" t="s">
        <v>26</v>
      </c>
      <c r="F145" s="13" t="s">
        <v>16</v>
      </c>
      <c r="G145" s="13" t="s">
        <v>17</v>
      </c>
      <c r="H145" s="13" t="s">
        <v>18</v>
      </c>
      <c r="I145" s="13" t="s">
        <v>19</v>
      </c>
      <c r="J145" s="13" t="s">
        <v>20</v>
      </c>
      <c r="K145" s="13" t="s">
        <v>21</v>
      </c>
      <c r="L145" s="14" t="s">
        <v>22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15</v>
      </c>
      <c r="E173" t="s">
        <v>23</v>
      </c>
      <c r="F173" s="5" t="s">
        <v>16</v>
      </c>
      <c r="G173" s="5" t="s">
        <v>17</v>
      </c>
      <c r="H173" s="5" t="s">
        <v>18</v>
      </c>
      <c r="I173" s="5" t="s">
        <v>19</v>
      </c>
      <c r="J173" s="5" t="s">
        <v>20</v>
      </c>
      <c r="K173" s="5" t="s">
        <v>21</v>
      </c>
      <c r="L173" s="6" t="s">
        <v>22</v>
      </c>
    </row>
    <row r="174" spans="4:14" x14ac:dyDescent="0.15">
      <c r="L174" s="7"/>
    </row>
    <row r="175" spans="4:14" x14ac:dyDescent="0.15">
      <c r="D175" s="8">
        <v>1</v>
      </c>
      <c r="E1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15</v>
      </c>
      <c r="E201" s="2" t="s">
        <v>26</v>
      </c>
      <c r="F201" s="13" t="s">
        <v>16</v>
      </c>
      <c r="G201" s="13" t="s">
        <v>17</v>
      </c>
      <c r="H201" s="13" t="s">
        <v>18</v>
      </c>
      <c r="I201" s="13" t="s">
        <v>19</v>
      </c>
      <c r="J201" s="13" t="s">
        <v>20</v>
      </c>
      <c r="K201" s="13" t="s">
        <v>21</v>
      </c>
      <c r="L201" s="14" t="s">
        <v>22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15</v>
      </c>
      <c r="E229" s="2" t="s">
        <v>26</v>
      </c>
      <c r="F229" s="13" t="s">
        <v>16</v>
      </c>
      <c r="G229" s="13" t="s">
        <v>17</v>
      </c>
      <c r="H229" s="13" t="s">
        <v>18</v>
      </c>
      <c r="I229" s="13" t="s">
        <v>19</v>
      </c>
      <c r="J229" s="13" t="s">
        <v>20</v>
      </c>
      <c r="K229" s="13" t="s">
        <v>21</v>
      </c>
      <c r="L229" s="14" t="s">
        <v>22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15</v>
      </c>
      <c r="E257" t="s">
        <v>23</v>
      </c>
      <c r="F257" s="5" t="s">
        <v>16</v>
      </c>
      <c r="G257" s="5" t="s">
        <v>17</v>
      </c>
      <c r="H257" s="5" t="s">
        <v>18</v>
      </c>
      <c r="I257" s="5" t="s">
        <v>19</v>
      </c>
      <c r="J257" s="5" t="s">
        <v>20</v>
      </c>
      <c r="K257" s="5" t="s">
        <v>21</v>
      </c>
      <c r="L257" s="6" t="s">
        <v>22</v>
      </c>
    </row>
    <row r="258" spans="4:12" x14ac:dyDescent="0.15">
      <c r="L258" s="7"/>
    </row>
    <row r="259" spans="4:12" x14ac:dyDescent="0.15">
      <c r="D259" s="8">
        <v>1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15</v>
      </c>
      <c r="E285" s="2" t="s">
        <v>26</v>
      </c>
      <c r="F285" s="13" t="s">
        <v>16</v>
      </c>
      <c r="G285" s="13" t="s">
        <v>17</v>
      </c>
      <c r="H285" s="13" t="s">
        <v>18</v>
      </c>
      <c r="I285" s="13" t="s">
        <v>19</v>
      </c>
      <c r="J285" s="13" t="s">
        <v>20</v>
      </c>
      <c r="K285" s="13" t="s">
        <v>21</v>
      </c>
      <c r="L285" s="14" t="s">
        <v>22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15</v>
      </c>
      <c r="E313" s="2" t="s">
        <v>26</v>
      </c>
      <c r="F313" s="13" t="s">
        <v>16</v>
      </c>
      <c r="G313" s="13" t="s">
        <v>17</v>
      </c>
      <c r="H313" s="13" t="s">
        <v>18</v>
      </c>
      <c r="I313" s="13" t="s">
        <v>19</v>
      </c>
      <c r="J313" s="13" t="s">
        <v>20</v>
      </c>
      <c r="K313" s="13" t="s">
        <v>21</v>
      </c>
      <c r="L313" s="14" t="s">
        <v>22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15</v>
      </c>
      <c r="E341" t="s">
        <v>23</v>
      </c>
      <c r="F341" s="5" t="s">
        <v>16</v>
      </c>
      <c r="G341" s="5" t="s">
        <v>17</v>
      </c>
      <c r="H341" s="5" t="s">
        <v>18</v>
      </c>
      <c r="I341" s="5" t="s">
        <v>19</v>
      </c>
      <c r="J341" s="5" t="s">
        <v>20</v>
      </c>
      <c r="K341" s="5" t="s">
        <v>21</v>
      </c>
      <c r="L341" s="6" t="s">
        <v>22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15</v>
      </c>
      <c r="E369" s="2" t="s">
        <v>26</v>
      </c>
      <c r="F369" s="13" t="s">
        <v>16</v>
      </c>
      <c r="G369" s="13" t="s">
        <v>17</v>
      </c>
      <c r="H369" s="13" t="s">
        <v>18</v>
      </c>
      <c r="I369" s="13" t="s">
        <v>19</v>
      </c>
      <c r="J369" s="13" t="s">
        <v>20</v>
      </c>
      <c r="K369" s="13" t="s">
        <v>21</v>
      </c>
      <c r="L369" s="14" t="s">
        <v>22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15</v>
      </c>
      <c r="E397" s="2" t="s">
        <v>26</v>
      </c>
      <c r="F397" s="13" t="s">
        <v>16</v>
      </c>
      <c r="G397" s="13" t="s">
        <v>17</v>
      </c>
      <c r="H397" s="13" t="s">
        <v>18</v>
      </c>
      <c r="I397" s="13" t="s">
        <v>19</v>
      </c>
      <c r="J397" s="13" t="s">
        <v>20</v>
      </c>
      <c r="K397" s="13" t="s">
        <v>21</v>
      </c>
      <c r="L397" s="14" t="s">
        <v>22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15</v>
      </c>
      <c r="E425" t="s">
        <v>23</v>
      </c>
      <c r="F425" s="5" t="s">
        <v>16</v>
      </c>
      <c r="G425" s="5" t="s">
        <v>17</v>
      </c>
      <c r="H425" s="5" t="s">
        <v>18</v>
      </c>
      <c r="I425" s="5" t="s">
        <v>19</v>
      </c>
      <c r="J425" s="5" t="s">
        <v>20</v>
      </c>
      <c r="K425" s="5" t="s">
        <v>21</v>
      </c>
      <c r="L425" s="6" t="s">
        <v>22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15</v>
      </c>
      <c r="E453" s="2" t="s">
        <v>26</v>
      </c>
      <c r="F453" s="13" t="s">
        <v>16</v>
      </c>
      <c r="G453" s="13" t="s">
        <v>17</v>
      </c>
      <c r="H453" s="13" t="s">
        <v>18</v>
      </c>
      <c r="I453" s="13" t="s">
        <v>19</v>
      </c>
      <c r="J453" s="13" t="s">
        <v>20</v>
      </c>
      <c r="K453" s="13" t="s">
        <v>21</v>
      </c>
      <c r="L453" s="14" t="s">
        <v>22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15</v>
      </c>
      <c r="E481" s="2" t="s">
        <v>26</v>
      </c>
      <c r="F481" s="13" t="s">
        <v>16</v>
      </c>
      <c r="G481" s="13" t="s">
        <v>17</v>
      </c>
      <c r="H481" s="13" t="s">
        <v>18</v>
      </c>
      <c r="I481" s="13" t="s">
        <v>19</v>
      </c>
      <c r="J481" s="13" t="s">
        <v>20</v>
      </c>
      <c r="K481" s="13" t="s">
        <v>21</v>
      </c>
      <c r="L481" s="14" t="s">
        <v>22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15</v>
      </c>
      <c r="E509" t="s">
        <v>23</v>
      </c>
      <c r="F509" s="5" t="s">
        <v>16</v>
      </c>
      <c r="G509" s="5" t="s">
        <v>17</v>
      </c>
      <c r="H509" s="5" t="s">
        <v>18</v>
      </c>
      <c r="I509" s="5" t="s">
        <v>19</v>
      </c>
      <c r="J509" s="5" t="s">
        <v>20</v>
      </c>
      <c r="K509" s="5" t="s">
        <v>21</v>
      </c>
      <c r="L509" s="6" t="s">
        <v>22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15</v>
      </c>
      <c r="E537" s="2" t="s">
        <v>26</v>
      </c>
      <c r="F537" s="13" t="s">
        <v>16</v>
      </c>
      <c r="G537" s="13" t="s">
        <v>17</v>
      </c>
      <c r="H537" s="13" t="s">
        <v>18</v>
      </c>
      <c r="I537" s="13" t="s">
        <v>19</v>
      </c>
      <c r="J537" s="13" t="s">
        <v>20</v>
      </c>
      <c r="K537" s="13" t="s">
        <v>21</v>
      </c>
      <c r="L537" s="14" t="s">
        <v>22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15</v>
      </c>
      <c r="E565" s="2" t="s">
        <v>26</v>
      </c>
      <c r="F565" s="13" t="s">
        <v>16</v>
      </c>
      <c r="G565" s="13" t="s">
        <v>17</v>
      </c>
      <c r="H565" s="13" t="s">
        <v>18</v>
      </c>
      <c r="I565" s="13" t="s">
        <v>19</v>
      </c>
      <c r="J565" s="13" t="s">
        <v>20</v>
      </c>
      <c r="K565" s="13" t="s">
        <v>21</v>
      </c>
      <c r="L565" s="14" t="s">
        <v>22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15</v>
      </c>
      <c r="E593" t="s">
        <v>23</v>
      </c>
      <c r="F593" s="5" t="s">
        <v>16</v>
      </c>
      <c r="G593" s="5" t="s">
        <v>17</v>
      </c>
      <c r="H593" s="5" t="s">
        <v>18</v>
      </c>
      <c r="I593" s="5" t="s">
        <v>19</v>
      </c>
      <c r="J593" s="5" t="s">
        <v>20</v>
      </c>
      <c r="K593" s="5" t="s">
        <v>21</v>
      </c>
      <c r="L593" s="6" t="s">
        <v>22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15</v>
      </c>
      <c r="E621" s="2" t="s">
        <v>26</v>
      </c>
      <c r="F621" s="13" t="s">
        <v>16</v>
      </c>
      <c r="G621" s="13" t="s">
        <v>17</v>
      </c>
      <c r="H621" s="13" t="s">
        <v>18</v>
      </c>
      <c r="I621" s="13" t="s">
        <v>19</v>
      </c>
      <c r="J621" s="13" t="s">
        <v>20</v>
      </c>
      <c r="K621" s="13" t="s">
        <v>21</v>
      </c>
      <c r="L621" s="14" t="s">
        <v>22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15</v>
      </c>
      <c r="E649" s="2" t="s">
        <v>26</v>
      </c>
      <c r="F649" s="13" t="s">
        <v>16</v>
      </c>
      <c r="G649" s="13" t="s">
        <v>17</v>
      </c>
      <c r="H649" s="13" t="s">
        <v>18</v>
      </c>
      <c r="I649" s="13" t="s">
        <v>19</v>
      </c>
      <c r="J649" s="13" t="s">
        <v>20</v>
      </c>
      <c r="K649" s="13" t="s">
        <v>21</v>
      </c>
      <c r="L649" s="14" t="s">
        <v>22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15</v>
      </c>
      <c r="E677" t="s">
        <v>23</v>
      </c>
      <c r="F677" s="5" t="s">
        <v>16</v>
      </c>
      <c r="G677" s="5" t="s">
        <v>17</v>
      </c>
      <c r="H677" s="5" t="s">
        <v>18</v>
      </c>
      <c r="I677" s="5" t="s">
        <v>19</v>
      </c>
      <c r="J677" s="5" t="s">
        <v>20</v>
      </c>
      <c r="K677" s="5" t="s">
        <v>21</v>
      </c>
      <c r="L677" s="6" t="s">
        <v>22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15</v>
      </c>
      <c r="E705" s="2" t="s">
        <v>26</v>
      </c>
      <c r="F705" s="13" t="s">
        <v>16</v>
      </c>
      <c r="G705" s="13" t="s">
        <v>17</v>
      </c>
      <c r="H705" s="13" t="s">
        <v>18</v>
      </c>
      <c r="I705" s="13" t="s">
        <v>19</v>
      </c>
      <c r="J705" s="13" t="s">
        <v>20</v>
      </c>
      <c r="K705" s="13" t="s">
        <v>21</v>
      </c>
      <c r="L705" s="14" t="s">
        <v>22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15</v>
      </c>
      <c r="E733" s="2" t="s">
        <v>26</v>
      </c>
      <c r="F733" s="13" t="s">
        <v>16</v>
      </c>
      <c r="G733" s="13" t="s">
        <v>17</v>
      </c>
      <c r="H733" s="13" t="s">
        <v>18</v>
      </c>
      <c r="I733" s="13" t="s">
        <v>19</v>
      </c>
      <c r="J733" s="13" t="s">
        <v>20</v>
      </c>
      <c r="K733" s="13" t="s">
        <v>21</v>
      </c>
      <c r="L733" s="14" t="s">
        <v>22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15</v>
      </c>
      <c r="E761" t="s">
        <v>23</v>
      </c>
      <c r="F761" s="5" t="s">
        <v>16</v>
      </c>
      <c r="G761" s="5" t="s">
        <v>17</v>
      </c>
      <c r="H761" s="5" t="s">
        <v>18</v>
      </c>
      <c r="I761" s="5" t="s">
        <v>19</v>
      </c>
      <c r="J761" s="5" t="s">
        <v>20</v>
      </c>
      <c r="K761" s="5" t="s">
        <v>21</v>
      </c>
      <c r="L761" s="6" t="s">
        <v>22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15</v>
      </c>
      <c r="E789" s="2" t="s">
        <v>26</v>
      </c>
      <c r="F789" s="13" t="s">
        <v>16</v>
      </c>
      <c r="G789" s="13" t="s">
        <v>17</v>
      </c>
      <c r="H789" s="13" t="s">
        <v>18</v>
      </c>
      <c r="I789" s="13" t="s">
        <v>19</v>
      </c>
      <c r="J789" s="13" t="s">
        <v>20</v>
      </c>
      <c r="K789" s="13" t="s">
        <v>21</v>
      </c>
      <c r="L789" s="14" t="s">
        <v>22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15</v>
      </c>
      <c r="E817" s="2" t="s">
        <v>26</v>
      </c>
      <c r="F817" s="13" t="s">
        <v>16</v>
      </c>
      <c r="G817" s="13" t="s">
        <v>17</v>
      </c>
      <c r="H817" s="13" t="s">
        <v>18</v>
      </c>
      <c r="I817" s="13" t="s">
        <v>19</v>
      </c>
      <c r="J817" s="13" t="s">
        <v>20</v>
      </c>
      <c r="K817" s="13" t="s">
        <v>21</v>
      </c>
      <c r="L817" s="14" t="s">
        <v>22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Microsoft Office User</cp:lastModifiedBy>
  <cp:lastPrinted>2022-11-28T14:34:34Z</cp:lastPrinted>
  <dcterms:created xsi:type="dcterms:W3CDTF">2005-09-09T12:29:27Z</dcterms:created>
  <dcterms:modified xsi:type="dcterms:W3CDTF">2023-02-13T07:15:55Z</dcterms:modified>
</cp:coreProperties>
</file>